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台账" sheetId="7" r:id="rId1"/>
    <sheet name="设备固定资产类" sheetId="2" r:id="rId2"/>
    <sheet name="办公用品" sheetId="8" r:id="rId3"/>
  </sheets>
  <definedNames>
    <definedName name="_xlnm._FilterDatabase" localSheetId="0" hidden="1">总台账!$A$1:$AA$624</definedName>
    <definedName name="_xlnm._FilterDatabase" localSheetId="1" hidden="1">设备固定资产类!$A$1:$X$37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<sst xmlns="http://schemas.openxmlformats.org/spreadsheetml/2006/main" count="6431" uniqueCount="1207">
  <si>
    <t>订单日期</t>
  </si>
  <si>
    <t>入库日期</t>
  </si>
  <si>
    <t>科目类别</t>
  </si>
  <si>
    <t>类别</t>
  </si>
  <si>
    <t>批号</t>
  </si>
  <si>
    <t>物料编码</t>
  </si>
  <si>
    <t>合同号</t>
  </si>
  <si>
    <t>供应商</t>
  </si>
  <si>
    <t>物料名称</t>
  </si>
  <si>
    <t>规格型号</t>
  </si>
  <si>
    <t>备注</t>
  </si>
  <si>
    <t>申请人</t>
  </si>
  <si>
    <t>数量</t>
  </si>
  <si>
    <t>单位</t>
  </si>
  <si>
    <t>币别</t>
  </si>
  <si>
    <t>发票类型</t>
  </si>
  <si>
    <t>税率</t>
  </si>
  <si>
    <t>未税单价</t>
  </si>
  <si>
    <t>未税总价</t>
  </si>
  <si>
    <t>含税单价</t>
  </si>
  <si>
    <t>含税总价</t>
  </si>
  <si>
    <t>进项税额</t>
  </si>
  <si>
    <t>进项税额公式</t>
  </si>
  <si>
    <t>验证</t>
  </si>
  <si>
    <t>到货情况</t>
  </si>
  <si>
    <t>发票月份</t>
  </si>
  <si>
    <t>付款日期</t>
  </si>
  <si>
    <t>办公用品</t>
  </si>
  <si>
    <t>上海优人电子有限公司</t>
  </si>
  <si>
    <t>实验凳（矮）</t>
  </si>
  <si>
    <t>50cm PU微软面</t>
  </si>
  <si>
    <t>李（光学）</t>
  </si>
  <si>
    <t>个</t>
  </si>
  <si>
    <t>人民币</t>
  </si>
  <si>
    <t>专票</t>
  </si>
  <si>
    <t>已到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</si>
  <si>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.22已支付</t>
    </r>
  </si>
  <si>
    <t>实验凳（高）</t>
  </si>
  <si>
    <t>70cm PU微软面</t>
  </si>
  <si>
    <t>EC.ACE.CW4L2-6A</t>
  </si>
  <si>
    <t>吧凳</t>
  </si>
  <si>
    <t>60cm 全黑腿  浅灰色</t>
  </si>
  <si>
    <t>金</t>
  </si>
  <si>
    <t>货架</t>
  </si>
  <si>
    <t>2000*500*2000mm  主架  白色</t>
  </si>
  <si>
    <t>平均值项:未税单价</t>
  </si>
  <si>
    <t>列标签</t>
  </si>
  <si>
    <t>1500*500*2000mm  主架  白色</t>
  </si>
  <si>
    <t>行标签</t>
  </si>
  <si>
    <t>交流滤波器</t>
  </si>
  <si>
    <t>总计</t>
  </si>
  <si>
    <t>不锈钢换鞋凳</t>
  </si>
  <si>
    <t>1500*300*450mm  1.2厚</t>
  </si>
  <si>
    <t>原材料</t>
  </si>
  <si>
    <t>辅料</t>
  </si>
  <si>
    <t>FL.01.00085</t>
  </si>
  <si>
    <t>折叠梯子</t>
  </si>
  <si>
    <t>张</t>
  </si>
  <si>
    <t>24.4.16已支付</t>
  </si>
  <si>
    <t>入库已开票</t>
  </si>
  <si>
    <t>工具</t>
  </si>
  <si>
    <t>TL.01.00066</t>
  </si>
  <si>
    <t>液压车</t>
  </si>
  <si>
    <t>1000KG  升高1M</t>
  </si>
  <si>
    <t>台</t>
  </si>
  <si>
    <t>MB.LDC.M3X10</t>
  </si>
  <si>
    <t xml:space="preserve">内六角沉头螺钉 </t>
  </si>
  <si>
    <t>M3X10</t>
  </si>
  <si>
    <t>MB.LDC.M3X12</t>
  </si>
  <si>
    <t>M3X12</t>
  </si>
  <si>
    <r>
      <rPr>
        <sz val="11"/>
        <color theme="1"/>
        <rFont val="宋体"/>
        <charset val="134"/>
        <scheme val="minor"/>
      </rPr>
      <t>TL.01.00085</t>
    </r>
  </si>
  <si>
    <t>万用表</t>
  </si>
  <si>
    <t>UT61D+</t>
  </si>
  <si>
    <t>李（电子）</t>
  </si>
  <si>
    <r>
      <rPr>
        <sz val="11"/>
        <color theme="1"/>
        <rFont val="宋体"/>
        <charset val="134"/>
        <scheme val="minor"/>
      </rPr>
      <t>TL.01.00086</t>
    </r>
  </si>
  <si>
    <t>电流钳</t>
  </si>
  <si>
    <t>CC65电流钳接示波器用</t>
  </si>
  <si>
    <t>电子</t>
  </si>
  <si>
    <t>EE.CN.DB-009MA</t>
  </si>
  <si>
    <t>DB9连接器</t>
  </si>
  <si>
    <t>DB9公头 焊线 车针</t>
  </si>
  <si>
    <t>EE.CN.DB-009FA</t>
  </si>
  <si>
    <t>DB9母头 焊线 车针</t>
  </si>
  <si>
    <t>EE.HS.DB-009A</t>
  </si>
  <si>
    <t>DB9连接器外壳</t>
  </si>
  <si>
    <t>DB9连接器外壳 金属</t>
  </si>
  <si>
    <t>FL.01.00086</t>
  </si>
  <si>
    <t>樱花记号笔</t>
  </si>
  <si>
    <t>红</t>
  </si>
  <si>
    <t>支</t>
  </si>
  <si>
    <t>FL.01.00087</t>
  </si>
  <si>
    <t>黑</t>
  </si>
  <si>
    <t>FL.01.00088</t>
  </si>
  <si>
    <t>蓝</t>
  </si>
  <si>
    <t>FL.01.00089</t>
  </si>
  <si>
    <t>绿</t>
  </si>
  <si>
    <t>EE.CB.SMA-1MRSMA</t>
  </si>
  <si>
    <t>SMA线</t>
  </si>
  <si>
    <t>1米 弯公头转直公头</t>
  </si>
  <si>
    <t>根</t>
  </si>
  <si>
    <t>EE.CB.SMA-0M5RSMA</t>
  </si>
  <si>
    <t>0.5米 弯公头转直公头</t>
  </si>
  <si>
    <t>EE.TR.A2005-001FA</t>
  </si>
  <si>
    <t>端子</t>
  </si>
  <si>
    <t>2.00mm压线端子 母头</t>
  </si>
  <si>
    <t>EE.TR.A2005-001MA</t>
  </si>
  <si>
    <t>2.00mm压线端子 公针</t>
  </si>
  <si>
    <t>EC.J.A2005HWRA-2X5A</t>
  </si>
  <si>
    <t>连接器</t>
  </si>
  <si>
    <t>2*5 2.00mm间距 连接器 CJT A2005-2X5PA</t>
  </si>
  <si>
    <t>机械</t>
  </si>
  <si>
    <t>MJ.YPMV1</t>
  </si>
  <si>
    <t>CH23083001</t>
  </si>
  <si>
    <t>上海勋阳金属制品有限公司</t>
  </si>
  <si>
    <t>机箱</t>
  </si>
  <si>
    <t>套</t>
  </si>
  <si>
    <t>已支付</t>
  </si>
  <si>
    <t>EE.CN.C13-2FSWA</t>
  </si>
  <si>
    <t>电源插座</t>
  </si>
  <si>
    <t>带红色开关/双保险丝/带线 220V/10A</t>
  </si>
  <si>
    <t>EE.CB.C13-2MA</t>
  </si>
  <si>
    <t>电源线</t>
  </si>
  <si>
    <t>3*1.5平方 220V/10A 国标品字电源线</t>
  </si>
  <si>
    <t>EC.Q.PSO10-55008A</t>
  </si>
  <si>
    <t>PD55008TR-E</t>
  </si>
  <si>
    <t>EE.CN.DB-17W2MA</t>
  </si>
  <si>
    <t>17W2连接器</t>
  </si>
  <si>
    <t>17W2焊线公头</t>
  </si>
  <si>
    <t>EE.HS.DB-17W2A</t>
  </si>
  <si>
    <t>17W2外壳</t>
  </si>
  <si>
    <t>1657金属外壳，配10mm尾插</t>
  </si>
  <si>
    <t>FL.01.00069</t>
  </si>
  <si>
    <t>螺丝</t>
  </si>
  <si>
    <t>M3*5尼龙螺丝</t>
  </si>
  <si>
    <t>FL.01.00070</t>
  </si>
  <si>
    <t>硅胶垫片</t>
  </si>
  <si>
    <t>TO220 硅胶绝缘垫片</t>
  </si>
  <si>
    <t>EC.D.TO220-20100A</t>
  </si>
  <si>
    <t>二极管</t>
  </si>
  <si>
    <t>MBRF20100CT 肖特基二极管 塑封</t>
  </si>
  <si>
    <t>ET.FAN.8025-24VA</t>
  </si>
  <si>
    <t>8025风扇</t>
  </si>
  <si>
    <t>8025风扇 24V 0.16A</t>
  </si>
  <si>
    <t>EE.LD.GX19-RGBA</t>
  </si>
  <si>
    <t>19mm指示灯</t>
  </si>
  <si>
    <t>19mm 3-6V共阴</t>
  </si>
  <si>
    <t>EP.M.MSP-24V8A4A</t>
  </si>
  <si>
    <t>24V电源</t>
  </si>
  <si>
    <t>明玮 MSP200-24电源</t>
  </si>
  <si>
    <t>光学</t>
  </si>
  <si>
    <t>GE.FT.00002</t>
  </si>
  <si>
    <t>CH23092001</t>
  </si>
  <si>
    <t>福州全波光电科技有限公司</t>
  </si>
  <si>
    <t>滤光片</t>
  </si>
  <si>
    <t>976/1030nm 45度3.5*5*1.5</t>
  </si>
  <si>
    <t>片</t>
  </si>
  <si>
    <t>GQ.FB.00004</t>
  </si>
  <si>
    <t>CH-SCL230921-01</t>
  </si>
  <si>
    <t>深圳市盛昌利电子有限公司</t>
  </si>
  <si>
    <t>光纤</t>
  </si>
  <si>
    <t>MM-S105/125-22A</t>
  </si>
  <si>
    <t>M</t>
  </si>
  <si>
    <t>EC.J.3710F-2X30X2A</t>
  </si>
  <si>
    <t>3710F板对板连接器（母座）-2*30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</si>
  <si>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E.GT.00004</t>
    </r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</si>
  <si>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H23092201</t>
    </r>
  </si>
  <si>
    <t>江苏葛西光学科技有限公司</t>
  </si>
  <si>
    <t>#4毛细管</t>
  </si>
  <si>
    <t>127-130um glass tube，OD1.8mm，ID：127-130um，L7mm　</t>
  </si>
  <si>
    <t>pcs</t>
  </si>
  <si>
    <t>GE.GT.00001</t>
  </si>
  <si>
    <t>1#玻璃管</t>
  </si>
  <si>
    <t>OD2.78*ID1.8*L8mm，高硼硅　</t>
  </si>
  <si>
    <t>GE.GT.00003</t>
  </si>
  <si>
    <t>3#玻璃管</t>
  </si>
  <si>
    <t>OD4.0±0.05*ID2.8±0.02*L18±0.1mm，高硼硅</t>
  </si>
  <si>
    <t>GE.LN.00002</t>
  </si>
  <si>
    <t>#2透镜</t>
  </si>
  <si>
    <t>C-lens，D1.8-R3.2-L5.96，AR1035±30nm，8°</t>
  </si>
  <si>
    <t>GE.LN.00003</t>
  </si>
  <si>
    <t>#3透镜</t>
  </si>
  <si>
    <t>C-lens，D1.8-R3.2-L4.8，AR1045±40nm，8°</t>
  </si>
  <si>
    <t>GE.LN.00004</t>
  </si>
  <si>
    <t>#4透镜</t>
  </si>
  <si>
    <t>C-lens，D1.8-R3.2-L4.0，AR1045±30nm，8°</t>
  </si>
  <si>
    <t>GE.LN.00005</t>
  </si>
  <si>
    <t>#5透镜</t>
  </si>
  <si>
    <t>C-lens，D1.8-R1.419-L2.98，AR900-1100nm，8°</t>
  </si>
  <si>
    <t>FL.01.00071</t>
  </si>
  <si>
    <t>深圳本鑫电子五金有限公司</t>
  </si>
  <si>
    <t>光纤耦合器组件</t>
  </si>
  <si>
    <t>EC.U.MSOP10-VCA824A</t>
  </si>
  <si>
    <t>VGA芯片</t>
  </si>
  <si>
    <t>TI VCA824IDGST</t>
  </si>
  <si>
    <t>EC.U.CD542-ADEX10LPA</t>
  </si>
  <si>
    <t>混频器</t>
  </si>
  <si>
    <t>ADEX-10L+</t>
  </si>
  <si>
    <t>EC.L.1812-100NA</t>
  </si>
  <si>
    <t>电感</t>
  </si>
  <si>
    <t>AIAC-1812-R10J-T</t>
  </si>
  <si>
    <t>TL.01.00087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</si>
  <si>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H23092501</t>
    </r>
  </si>
  <si>
    <t>深圳市鑫源通自动化设备有限公司</t>
  </si>
  <si>
    <t>研磨夹具</t>
  </si>
  <si>
    <t>MOD/08-16</t>
  </si>
  <si>
    <t>FL.01.00076</t>
  </si>
  <si>
    <t>研磨砂纸 (30um)</t>
  </si>
  <si>
    <t>D30H-127</t>
  </si>
  <si>
    <t>FL.01.00077</t>
  </si>
  <si>
    <t>研磨砂纸 (9um)</t>
  </si>
  <si>
    <t>D9GL-127</t>
  </si>
  <si>
    <t>FL.01.00078</t>
  </si>
  <si>
    <t>研磨砂纸 (1um)</t>
  </si>
  <si>
    <t>D1GM-127</t>
  </si>
  <si>
    <t>FL.01.00079</t>
  </si>
  <si>
    <t>抛光片 (33um)</t>
  </si>
  <si>
    <t>CE0.5-127</t>
  </si>
  <si>
    <t>FL.01.00080</t>
  </si>
  <si>
    <t>研磨液</t>
  </si>
  <si>
    <t>NS/500ML</t>
  </si>
  <si>
    <t>瓶</t>
  </si>
  <si>
    <t>TL.01.00088</t>
  </si>
  <si>
    <t>电子秤</t>
  </si>
  <si>
    <t>【毫克级】圆盘300g/0.001g精度 （倒数第三个)</t>
  </si>
  <si>
    <t>TL.01.00089</t>
  </si>
  <si>
    <t>超声波清洗机</t>
  </si>
  <si>
    <t>0.7L+工业震头+蓝盖，MS07定时型+网篮</t>
  </si>
  <si>
    <t>EC.Q.25N1-2SK3075A</t>
  </si>
  <si>
    <t>放大器</t>
  </si>
  <si>
    <t>2SK3075(TE12L,Q)</t>
  </si>
  <si>
    <t>EC.Q.SOT89-RFM04U6PA</t>
  </si>
  <si>
    <t>RFM04U6P(TE12L,F)</t>
  </si>
  <si>
    <t>TL.01.00090</t>
  </si>
  <si>
    <t>铁皮剪</t>
  </si>
  <si>
    <t>【双杠杆更省力】大号铁皮剪</t>
  </si>
  <si>
    <t>把</t>
  </si>
  <si>
    <t>圆迈</t>
  </si>
  <si>
    <t>显示器</t>
  </si>
  <si>
    <t>27英寸IPS/4K/高色域</t>
  </si>
  <si>
    <t>对公已支付</t>
  </si>
  <si>
    <t>TL.01.00091</t>
  </si>
  <si>
    <t>手动角度滑台</t>
  </si>
  <si>
    <t>RSP40-L</t>
  </si>
  <si>
    <t>TL.01.00092</t>
  </si>
  <si>
    <t>X轴手动滑台左</t>
  </si>
  <si>
    <t>LX25-L</t>
  </si>
  <si>
    <t>MJ.GZ.OHGZV1-1</t>
  </si>
  <si>
    <t>件</t>
  </si>
  <si>
    <t>MJ.GZ.OHGZV1-2</t>
  </si>
  <si>
    <t>MJ.GZ.GXJRV1-1</t>
  </si>
  <si>
    <t>MJ.GZ.GXJRV1-2</t>
  </si>
  <si>
    <t>FL.01.00090</t>
  </si>
  <si>
    <t>USB转RS232线</t>
  </si>
  <si>
    <t>Z-TEK 1m USB转DB9公头 ZE697</t>
  </si>
  <si>
    <t>TL.01.00093</t>
  </si>
  <si>
    <t>绕线电感本</t>
  </si>
  <si>
    <t>0603绕线 33种</t>
  </si>
  <si>
    <t>本</t>
  </si>
  <si>
    <t>TL.01.00094</t>
  </si>
  <si>
    <t>1206高压电容</t>
  </si>
  <si>
    <t>1206 630V C0G电容 12P</t>
  </si>
  <si>
    <t>TL.01.00095</t>
  </si>
  <si>
    <t>1207高压电容</t>
  </si>
  <si>
    <t>1206 630V C0G电容 15P</t>
  </si>
  <si>
    <t>TL.01.00096</t>
  </si>
  <si>
    <t>1208高压电容</t>
  </si>
  <si>
    <t>1207 630V C0G电容 22P</t>
  </si>
  <si>
    <t>TL.01.00097</t>
  </si>
  <si>
    <t>1209高压电容</t>
  </si>
  <si>
    <t>1208 630V C0G电容 27P</t>
  </si>
  <si>
    <t>TL.01.00098</t>
  </si>
  <si>
    <t>1210高压电容</t>
  </si>
  <si>
    <t>1209 630V C0G电容 33P</t>
  </si>
  <si>
    <t>TL.01.00099</t>
  </si>
  <si>
    <t>1211高压电容</t>
  </si>
  <si>
    <t>1210 630V C0G电容 39P</t>
  </si>
  <si>
    <t>TL.01.00100</t>
  </si>
  <si>
    <t>1212高压电容</t>
  </si>
  <si>
    <t>1211 630V C0G电容 47P</t>
  </si>
  <si>
    <t>TL.01.00101</t>
  </si>
  <si>
    <t>1213高压电容</t>
  </si>
  <si>
    <t>1212 630V C0G电容 68P</t>
  </si>
  <si>
    <t>TL.01.00102</t>
  </si>
  <si>
    <t>1214高压电容</t>
  </si>
  <si>
    <t>1213 630V C0G电容 82P</t>
  </si>
  <si>
    <t>TL.01.00103</t>
  </si>
  <si>
    <t>1215高压电容</t>
  </si>
  <si>
    <t>1214 630V C0G电容 100P</t>
  </si>
  <si>
    <t>TL.01.00104</t>
  </si>
  <si>
    <t>1216高压电容</t>
  </si>
  <si>
    <t>1215 630V C0G电容 220P</t>
  </si>
  <si>
    <t>TL.01.00105</t>
  </si>
  <si>
    <t>1217高压电容</t>
  </si>
  <si>
    <t>1216 630V C0G电容 330P</t>
  </si>
  <si>
    <t>TL.01.00106</t>
  </si>
  <si>
    <t>1218高压电容</t>
  </si>
  <si>
    <t>1217 630V C0G电容 470P</t>
  </si>
  <si>
    <t>TL.01.00107</t>
  </si>
  <si>
    <t>1219高压电容</t>
  </si>
  <si>
    <t>1218 630V C0G电容 820P</t>
  </si>
  <si>
    <t>TL.01.00108</t>
  </si>
  <si>
    <t>1220高压电容</t>
  </si>
  <si>
    <t>1219 630V C0G电容 1000P</t>
  </si>
  <si>
    <t>TL.01.00109</t>
  </si>
  <si>
    <t>1221高压电容</t>
  </si>
  <si>
    <t>1220 630V C0G电容 1500P</t>
  </si>
  <si>
    <t>TL.01.00110</t>
  </si>
  <si>
    <t>1222高压电容</t>
  </si>
  <si>
    <t>1220 630V C0G电容 2200P</t>
  </si>
  <si>
    <t>TL.01.00111</t>
  </si>
  <si>
    <t>1223高压电容</t>
  </si>
  <si>
    <t>1220 630V C0G电容 6800P</t>
  </si>
  <si>
    <t>TL.01.00112</t>
  </si>
  <si>
    <t>1224高压电容</t>
  </si>
  <si>
    <t>1220 630V C0G电容 10000P</t>
  </si>
  <si>
    <t>FL.01.00091</t>
  </si>
  <si>
    <t>贴片元件盒</t>
  </si>
  <si>
    <t>1# 蓝色（100个）</t>
  </si>
  <si>
    <t>FL.01.00092</t>
  </si>
  <si>
    <t>3# 粉红（10个）</t>
  </si>
  <si>
    <t>EC.C.1210-10UA</t>
  </si>
  <si>
    <t>电容</t>
  </si>
  <si>
    <t>10uF/50V X7R SM1210</t>
  </si>
  <si>
    <t>EC.C.0603-100PA</t>
  </si>
  <si>
    <t>100pF/50V C0G SM0603</t>
  </si>
  <si>
    <t>盘</t>
  </si>
  <si>
    <t>EC.C.0603-1NA</t>
  </si>
  <si>
    <t>1nF/50V X7R SM0603</t>
  </si>
  <si>
    <t>EC.C.0603-10NA</t>
  </si>
  <si>
    <t>10nF/50V X7R SM0603</t>
  </si>
  <si>
    <t>EC.C.0603-100NA</t>
  </si>
  <si>
    <t>100nF/50V X7R SM0603</t>
  </si>
  <si>
    <t>EC.C.0603-1UA</t>
  </si>
  <si>
    <t>1uF/50V X5R SM0603</t>
  </si>
  <si>
    <t>EC.B.0805-220NA</t>
  </si>
  <si>
    <t>磁珠</t>
  </si>
  <si>
    <t>村田 BLM21PG221SH1D 220R@100MHz 2A</t>
  </si>
  <si>
    <t xml:space="preserve">EC.R.1206-0RA </t>
  </si>
  <si>
    <t>电阻</t>
  </si>
  <si>
    <t>0R SM1206</t>
  </si>
  <si>
    <t>EC.R.0603-0RA</t>
  </si>
  <si>
    <t>0R SM0603</t>
  </si>
  <si>
    <t>EC.R.0603-1KA</t>
  </si>
  <si>
    <t>1K SM0603 1% 200ppm</t>
  </si>
  <si>
    <t>EC.R.0603-2KA</t>
  </si>
  <si>
    <t>2K SM0603 1% 200ppm</t>
  </si>
  <si>
    <t>EC.R.0603-10KA</t>
  </si>
  <si>
    <t>10K SM0603 1% 200ppm</t>
  </si>
  <si>
    <t>EC.P.3296W-10KA</t>
  </si>
  <si>
    <t>电位器</t>
  </si>
  <si>
    <t>BOURNS 3296W-1-103RLF</t>
  </si>
  <si>
    <t>FL.01.00093</t>
  </si>
  <si>
    <t>SMT圆盘盒</t>
  </si>
  <si>
    <t>小号</t>
  </si>
  <si>
    <t>EE.TB.KF2EDG-002MA</t>
  </si>
  <si>
    <t>KF2EDG-5.08 2P 公头</t>
  </si>
  <si>
    <t>FL.01.00082</t>
  </si>
  <si>
    <t>热缩管</t>
  </si>
  <si>
    <t xml:space="preserve">5mm </t>
  </si>
  <si>
    <t>米</t>
  </si>
  <si>
    <t>EC.CT.JZ-40PA</t>
  </si>
  <si>
    <t>可调电容</t>
  </si>
  <si>
    <t>JZ400</t>
  </si>
  <si>
    <t>EC.D.SOT233-432A</t>
  </si>
  <si>
    <t>稳压二极管</t>
  </si>
  <si>
    <t>ST TS432ILT</t>
  </si>
  <si>
    <t>EC.U.SOT235-7219A</t>
  </si>
  <si>
    <t>比较器</t>
  </si>
  <si>
    <t>TI LMV7219M5/NOPB</t>
  </si>
  <si>
    <t>硬盘</t>
  </si>
  <si>
    <t>1T 2242</t>
  </si>
  <si>
    <t>EC.U.LFCSP24-8833A</t>
  </si>
  <si>
    <t>TEC驱动器</t>
  </si>
  <si>
    <t>ADI ADN8833ACPZ-R7</t>
  </si>
  <si>
    <t>24.10.25已支付</t>
  </si>
  <si>
    <t>EC.U.LQFP48-GD32A</t>
  </si>
  <si>
    <t>MCU</t>
  </si>
  <si>
    <t>兆易创新 GD32F303CBT6</t>
  </si>
  <si>
    <t>EC.U.SOT236-51430YFA</t>
  </si>
  <si>
    <t>电源芯片</t>
  </si>
  <si>
    <t>TI LMR51430YFDDCR</t>
  </si>
  <si>
    <t>EC.U.SOT238-332A</t>
  </si>
  <si>
    <t>CAN芯片</t>
  </si>
  <si>
    <t>TI TCAN332DCNR</t>
  </si>
  <si>
    <t>EC.D.SMA-J24CA</t>
  </si>
  <si>
    <t>TVS</t>
  </si>
  <si>
    <t>LittelFuse SMAJ24CA</t>
  </si>
  <si>
    <t>EC.J.A2541WVS-2X4A</t>
  </si>
  <si>
    <t>排针</t>
  </si>
  <si>
    <t>2.54间距 2*4 贴片双排针</t>
  </si>
  <si>
    <t>EC.J.KF2EDGR-002A</t>
  </si>
  <si>
    <t>连接器（插座+端子块）</t>
  </si>
  <si>
    <t>KF2EDGR-3.81-2P</t>
  </si>
  <si>
    <t>EC.L.0402S-3U3A</t>
  </si>
  <si>
    <t>Sunlord MWSA0402S-3R3MT</t>
  </si>
  <si>
    <t>EC.S.SMT127-01PA</t>
  </si>
  <si>
    <t>拨码开关</t>
  </si>
  <si>
    <t>NIDEC CHS-01TB 1.27mm间距 5.4*2.5mm</t>
  </si>
  <si>
    <t>EC.S.BT43-001A</t>
  </si>
  <si>
    <t>轻触开关</t>
  </si>
  <si>
    <t>XKB TS-1185-C-B-B-A</t>
  </si>
  <si>
    <t>EC.J.70AA-005MA</t>
  </si>
  <si>
    <t>压缩触点公头</t>
  </si>
  <si>
    <t>Bourns 70AAJ-5-M0</t>
  </si>
  <si>
    <t>EC.J.70AA-005FA</t>
  </si>
  <si>
    <t>压缩触点母头</t>
  </si>
  <si>
    <t>Bourns 70AAJ-5-F0</t>
  </si>
  <si>
    <t>指纹锁</t>
  </si>
  <si>
    <t>海尔  E17PRO</t>
  </si>
  <si>
    <t>指纹锁延保费</t>
  </si>
  <si>
    <t>扫地机器人延保费</t>
  </si>
  <si>
    <t>躺椅</t>
  </si>
  <si>
    <t>EC.D.SOD323-PMEG6010A</t>
  </si>
  <si>
    <t>NXP PMEG6010CEJ,115</t>
  </si>
  <si>
    <t>EC.D.SOT233-PESD15VA</t>
  </si>
  <si>
    <t>NXP PESD15VL2BT,215</t>
  </si>
  <si>
    <t>EC.P.3214W-2KA</t>
  </si>
  <si>
    <t>Bourns 3214W-1-202E</t>
  </si>
  <si>
    <t>EC.C.D8-220UB</t>
  </si>
  <si>
    <t>KEMET A759KR227M1VAAE024</t>
  </si>
  <si>
    <t>EC.D.SOD323-316A</t>
  </si>
  <si>
    <t>NXP BAS316,135</t>
  </si>
  <si>
    <t>EC.D.SOD323-54WSA</t>
  </si>
  <si>
    <t>jingdao BAT54WS</t>
  </si>
  <si>
    <t>EC.U.MSOP12-43631A</t>
  </si>
  <si>
    <t>芯片</t>
  </si>
  <si>
    <t>ADI LT4363HMS-1#PBF</t>
  </si>
  <si>
    <t>EC.U.QFN24-25148A</t>
  </si>
  <si>
    <t>TI LM25148RGYR</t>
  </si>
  <si>
    <t>EC.U.VQFN28-5176A</t>
  </si>
  <si>
    <t>TI LM5176RHFT</t>
  </si>
  <si>
    <t>EC.R.0612-0R0025A</t>
  </si>
  <si>
    <t>ROHM PML18EZPGV2L50</t>
  </si>
  <si>
    <t>EC.U.SOT238-358BAA</t>
  </si>
  <si>
    <t>TI LM358BAIDDFR</t>
  </si>
  <si>
    <t>EC.U.SOT235-70950A</t>
  </si>
  <si>
    <t>TI TLV709A50DBVR</t>
  </si>
  <si>
    <t>EE.CB.IPEX-0M3A</t>
  </si>
  <si>
    <t>IPEX线</t>
  </si>
  <si>
    <t>4代IPEX转SMA 外螺内孔 0.81线 0.3米</t>
  </si>
  <si>
    <t>条</t>
  </si>
  <si>
    <r>
      <rPr>
        <sz val="11"/>
        <color theme="1"/>
        <rFont val="宋体"/>
        <charset val="134"/>
        <scheme val="minor"/>
      </rPr>
      <t>GQ.FB.0000</t>
    </r>
    <r>
      <rPr>
        <sz val="11"/>
        <color theme="1"/>
        <rFont val="宋体"/>
        <charset val="134"/>
        <scheme val="minor"/>
      </rPr>
      <t>5</t>
    </r>
  </si>
  <si>
    <t>CH24022701</t>
  </si>
  <si>
    <t>武汉长进光子技术股份有限公司</t>
  </si>
  <si>
    <t>掺镱光纤</t>
  </si>
  <si>
    <t>CJYDF200/400µm 双包层掺镱光纤</t>
  </si>
  <si>
    <t>已到100m</t>
  </si>
  <si>
    <t>已到100m发票</t>
  </si>
  <si>
    <t>已申请支付24000元</t>
  </si>
  <si>
    <t>入库已开票10M</t>
  </si>
  <si>
    <t>TL.01.00113</t>
  </si>
  <si>
    <t>摄像头模块</t>
  </si>
  <si>
    <t>OV5640</t>
  </si>
  <si>
    <t>GQ.FB.00006</t>
  </si>
  <si>
    <t>长飞光坊（武汉）科技有限公司</t>
  </si>
  <si>
    <t>25/250um，非保偏Yb光纤</t>
  </si>
  <si>
    <t>样品</t>
  </si>
  <si>
    <t>EC.U.SC70-331A</t>
  </si>
  <si>
    <t>TI LMV331IDCKR</t>
  </si>
  <si>
    <t>屏幕</t>
  </si>
  <si>
    <t>攀升  27英寸</t>
  </si>
  <si>
    <t>管理费-设备费</t>
  </si>
  <si>
    <t>EC.U.SC70-3157A</t>
  </si>
  <si>
    <t>上海贝达斯电子技术有限公司</t>
  </si>
  <si>
    <t>SGMICRO SGM3157YC6/TR</t>
  </si>
  <si>
    <t>EC.U.SOT235-20191V2A</t>
  </si>
  <si>
    <t>SGMICRO SGM2019-1.2YN5G</t>
  </si>
  <si>
    <t>EC.U.SOT235-90132V5A</t>
  </si>
  <si>
    <t>Richtek RT9013-25GB</t>
  </si>
  <si>
    <t>EC.CF.0603-1UA</t>
  </si>
  <si>
    <t>murata NFM18PS105R0J3D</t>
  </si>
  <si>
    <t>EC.D.SMA-J05A</t>
  </si>
  <si>
    <t>Littelfuse SMAJ5.0A</t>
  </si>
  <si>
    <t>EC.L.0805-1UA</t>
  </si>
  <si>
    <t>FH CMH201209B1R0MT</t>
  </si>
  <si>
    <t>EC.J.KF128-002A</t>
  </si>
  <si>
    <t>KF128-2.54-2P</t>
  </si>
  <si>
    <t>EC.J.A2547WV-002PA</t>
  </si>
  <si>
    <t>CJT A2547WV-2P</t>
  </si>
  <si>
    <t>EC.J.KF128-012A</t>
  </si>
  <si>
    <t>KF128-2.54-12P</t>
  </si>
  <si>
    <t>EC.J.USB-TYPEC16A</t>
  </si>
  <si>
    <t>HRO TYPE-C-31-M-31</t>
  </si>
  <si>
    <t>EC.U.F256-EP4CE15A</t>
  </si>
  <si>
    <t>Intel/Altera EP4CE15F17C8N</t>
  </si>
  <si>
    <t>EC.U.MSOP10-4728A</t>
  </si>
  <si>
    <t>Microchip MCP4728T-E/UN</t>
  </si>
  <si>
    <t>EC.U.SOT235-9700A</t>
  </si>
  <si>
    <t>Aerosemi MT9700</t>
  </si>
  <si>
    <t>EC.U.TSSOP16-M3232A</t>
  </si>
  <si>
    <t>TI MAX3232IPWR</t>
  </si>
  <si>
    <t>EC.U.X2QFN-2024A</t>
  </si>
  <si>
    <t>TI TLA2024IRUGT</t>
  </si>
  <si>
    <t>EC.U.CR1220-2SMTA</t>
  </si>
  <si>
    <t>电池夹</t>
  </si>
  <si>
    <t>Q&amp;J CR1220-2</t>
  </si>
  <si>
    <t>EC.J.A2547WV-2X5A</t>
  </si>
  <si>
    <t>2.54mm间距 2*5 简易牛角座，镀金</t>
  </si>
  <si>
    <t>EC.J.A2541WV-2X5A</t>
  </si>
  <si>
    <t>2.54mm间距 2*5 直插双排针，镀金</t>
  </si>
  <si>
    <t>EC.J.A2541WV-2X4A</t>
  </si>
  <si>
    <t>2.54mm间距 2*4 直插双排针，镀金</t>
  </si>
  <si>
    <t>EC.J.A2541HWV-2X9A</t>
  </si>
  <si>
    <t>2.54mm间距 2*9 直插双排母，镀金</t>
  </si>
  <si>
    <t>EC.J.A2541HWV-2X8A</t>
  </si>
  <si>
    <t>2.54mm间距 2*8 直插双排母，镀金</t>
  </si>
  <si>
    <t>EC.J.A2541WV-003PA</t>
  </si>
  <si>
    <t>2.54mm间距 1*3 直插排针，镀金</t>
  </si>
  <si>
    <t>EE.TB.A2547H-002A</t>
  </si>
  <si>
    <t>端子外壳</t>
  </si>
  <si>
    <t>CJT A2547H-2P</t>
  </si>
  <si>
    <t>EE.TR.A2547-001MA</t>
  </si>
  <si>
    <t>A2547-T</t>
  </si>
  <si>
    <t>GQ.CM.00002</t>
  </si>
  <si>
    <t>CH24031801</t>
  </si>
  <si>
    <t>西安中科汇纤光电科技有限公司</t>
  </si>
  <si>
    <t>（6+1）X1合束器</t>
  </si>
  <si>
    <t>有源25/250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</si>
  <si>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.20</t>
    </r>
    <r>
      <rPr>
        <sz val="11"/>
        <color theme="1"/>
        <rFont val="宋体"/>
        <charset val="134"/>
        <scheme val="minor"/>
      </rPr>
      <t>已到</t>
    </r>
  </si>
  <si>
    <t>预付</t>
  </si>
  <si>
    <t>GQ.CM.00003</t>
  </si>
  <si>
    <t>有源200/400</t>
  </si>
  <si>
    <t>TL.01.00114</t>
  </si>
  <si>
    <t>电阻本</t>
  </si>
  <si>
    <t>0402电阻本 170种50个</t>
  </si>
  <si>
    <t>TL.01.00115</t>
  </si>
  <si>
    <t>电容本</t>
  </si>
  <si>
    <t>0402电容本 80种50个</t>
  </si>
  <si>
    <t>EC.U.SOT236-181A</t>
  </si>
  <si>
    <t>TI INA181A1IDBVR</t>
  </si>
  <si>
    <t>EC.B.0603-220RA</t>
  </si>
  <si>
    <t>Sunlord UPZ1608U221-2R2TF</t>
  </si>
  <si>
    <t>EC.B.0402-600RA</t>
  </si>
  <si>
    <t>Sunlord PZ1005U601-R45TF</t>
  </si>
  <si>
    <t>EC.D.SOT233-54SA</t>
  </si>
  <si>
    <t>Hottech BAT54S</t>
  </si>
  <si>
    <t>EC.J.DB-09RFA</t>
  </si>
  <si>
    <t>DB9母头</t>
  </si>
  <si>
    <t>NEXTRON SUB-DRAF-607A-002</t>
  </si>
  <si>
    <t>EC.Q.SOT233-3906A</t>
  </si>
  <si>
    <t>三极管</t>
  </si>
  <si>
    <t>ONSemi MMBT3906LT1G</t>
  </si>
  <si>
    <t>EC.Y.XS3225-50M0A</t>
  </si>
  <si>
    <t>晶振</t>
  </si>
  <si>
    <t>YXC OT2JI-111-50M</t>
  </si>
  <si>
    <t>EC.Q.DFN8-100N06A</t>
  </si>
  <si>
    <t>MOSFET</t>
  </si>
  <si>
    <t>WINSOK WSD100N06GDN56</t>
  </si>
  <si>
    <t>EC.J.SMB-JEA</t>
  </si>
  <si>
    <t>SMB-JE 直头内针</t>
  </si>
  <si>
    <t>EC.J.SMB-JWEA</t>
  </si>
  <si>
    <t>SMB-JWE 弯头内针</t>
  </si>
  <si>
    <t>EE.CB.A2541-10P030FMA</t>
  </si>
  <si>
    <t>成品线</t>
  </si>
  <si>
    <t>2.54mm杜邦线 40P 30cm 公对母（10条装）</t>
  </si>
  <si>
    <t>EE.TB.A2541H-2X9A</t>
  </si>
  <si>
    <t>杜邦外壳</t>
  </si>
  <si>
    <t>2.54mm 2X9P</t>
  </si>
  <si>
    <t>EE.TB.KF2EDG-002MB</t>
  </si>
  <si>
    <t>端子块</t>
  </si>
  <si>
    <t>KF2EDG-3.81 2P 端子块插头</t>
  </si>
  <si>
    <t>EE.CB.RJ45-1M0A</t>
  </si>
  <si>
    <t>网线</t>
  </si>
  <si>
    <t>1米 超5类</t>
  </si>
  <si>
    <t>EE.CB.SMAB-0M5A</t>
  </si>
  <si>
    <t>射频线</t>
  </si>
  <si>
    <t>SMB-K内孔母头转SMA-J 内螺内针公头 0.5米</t>
  </si>
  <si>
    <t>TL.02.00013</t>
  </si>
  <si>
    <t>裸纤适配器</t>
  </si>
  <si>
    <t>内径250</t>
  </si>
  <si>
    <t>TL.02.00076</t>
  </si>
  <si>
    <t>防潮箱</t>
  </si>
  <si>
    <t>85L 触摸屏</t>
  </si>
  <si>
    <t>秦玉霞</t>
  </si>
  <si>
    <t>EC.L.1004C-10UA</t>
  </si>
  <si>
    <t>Sunlord MWSA1004C-100MT</t>
  </si>
  <si>
    <t>EC.U.MSOP8-628A</t>
  </si>
  <si>
    <t>ADI AD628ARMZ-R7</t>
  </si>
  <si>
    <t>EC.U.QFN24-8426A</t>
  </si>
  <si>
    <t>TI DRV8426RGER</t>
  </si>
  <si>
    <t>EC.U.SOT235-70933A</t>
  </si>
  <si>
    <t>TI TLV709A33DBVR</t>
  </si>
  <si>
    <t>EC.U.LQFP100-GD32A</t>
  </si>
  <si>
    <t>兆易创新 GD32F407VET6</t>
  </si>
  <si>
    <t>TL.01.00120</t>
  </si>
  <si>
    <t>激光笔</t>
  </si>
  <si>
    <t>12*22外调焦</t>
  </si>
  <si>
    <t>TL.01.00121</t>
  </si>
  <si>
    <t>双层平板推车</t>
  </si>
  <si>
    <t>720*490 双层 无护栏 单扶手 PLA150Y-T2</t>
  </si>
  <si>
    <t>TL.01.00130</t>
  </si>
  <si>
    <t>摄像头</t>
  </si>
  <si>
    <t>1200P 8mm 1米软线</t>
  </si>
  <si>
    <t>TL.01.00131</t>
  </si>
  <si>
    <t>USB转RS485模块</t>
  </si>
  <si>
    <t>GQ.CM.00004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</si>
  <si>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H24051002</t>
    </r>
  </si>
  <si>
    <t>（2+1）X1合束器</t>
  </si>
  <si>
    <t>无源NPM 输入信号光纤 10/130，输出30/250</t>
  </si>
  <si>
    <t>TL.02.00077</t>
  </si>
  <si>
    <r>
      <rPr>
        <sz val="11"/>
        <color theme="1"/>
        <rFont val="宋体"/>
        <charset val="134"/>
        <scheme val="minor"/>
      </rPr>
      <t>内径2</t>
    </r>
    <r>
      <rPr>
        <sz val="11"/>
        <color theme="1"/>
        <rFont val="宋体"/>
        <charset val="134"/>
        <scheme val="minor"/>
      </rPr>
      <t>70</t>
    </r>
  </si>
  <si>
    <t>EC.Q.DFN8-36N06A</t>
  </si>
  <si>
    <t>WINSOK WSD6040DN56</t>
  </si>
  <si>
    <t>TL.01.00136</t>
  </si>
  <si>
    <t>三合一 3.9mm 软线</t>
  </si>
  <si>
    <r>
      <rPr>
        <sz val="11"/>
        <color theme="1"/>
        <rFont val="宋体"/>
        <charset val="134"/>
        <scheme val="minor"/>
      </rPr>
      <t>TL.01.0013</t>
    </r>
    <r>
      <rPr>
        <sz val="11"/>
        <color theme="1"/>
        <rFont val="宋体"/>
        <charset val="134"/>
        <scheme val="minor"/>
      </rPr>
      <t>7</t>
    </r>
  </si>
  <si>
    <t>激光二极管</t>
  </si>
  <si>
    <t>5V激光二极管点状（2个）</t>
  </si>
  <si>
    <t>TL.01.00138</t>
  </si>
  <si>
    <t>电动推杆小电机</t>
  </si>
  <si>
    <t>200V-20-50MM-0M200次-25N 微型往复</t>
  </si>
  <si>
    <t>崔维</t>
  </si>
  <si>
    <t>TL.01.00139</t>
  </si>
  <si>
    <t>金属软管</t>
  </si>
  <si>
    <t>004 Ф6*250外8+外8</t>
  </si>
  <si>
    <t>橡皮筋</t>
  </si>
  <si>
    <t>50g-筒装橡胶圈</t>
  </si>
  <si>
    <t>盒</t>
  </si>
  <si>
    <t>矿泉水</t>
  </si>
  <si>
    <t>550ml*24瓶</t>
  </si>
  <si>
    <t>箱</t>
  </si>
  <si>
    <t>回形针</t>
  </si>
  <si>
    <t>29mm镀镍回形针-10盒（1000枚）</t>
  </si>
  <si>
    <t>LED长条灯</t>
  </si>
  <si>
    <t>48W白光黑框直角-150*1200mm</t>
  </si>
  <si>
    <t>卷纸</t>
  </si>
  <si>
    <t>4层 140g/卷 27卷 蓝色经典</t>
  </si>
  <si>
    <t>抽纸</t>
  </si>
  <si>
    <t>3层 120抽 24包</t>
  </si>
  <si>
    <r>
      <rPr>
        <sz val="11"/>
        <color theme="1"/>
        <rFont val="宋体"/>
        <charset val="134"/>
        <scheme val="minor"/>
      </rPr>
      <t>TL.01.0014</t>
    </r>
    <r>
      <rPr>
        <sz val="11"/>
        <color theme="1"/>
        <rFont val="宋体"/>
        <charset val="134"/>
        <scheme val="minor"/>
      </rPr>
      <t>5</t>
    </r>
  </si>
  <si>
    <t>电动冲击扳手</t>
  </si>
  <si>
    <t>DCPB488（双电机6.0）+套筒</t>
  </si>
  <si>
    <r>
      <rPr>
        <sz val="11"/>
        <color theme="1"/>
        <rFont val="宋体"/>
        <charset val="134"/>
        <scheme val="minor"/>
      </rPr>
      <t>TL.01.00146</t>
    </r>
  </si>
  <si>
    <t>内六角批头</t>
  </si>
  <si>
    <r>
      <rPr>
        <sz val="11"/>
        <color theme="1"/>
        <rFont val="宋体"/>
        <charset val="134"/>
        <scheme val="minor"/>
      </rPr>
      <t>全家桶5</t>
    </r>
    <r>
      <rPr>
        <sz val="11"/>
        <color theme="1"/>
        <rFont val="宋体"/>
        <charset val="134"/>
        <scheme val="minor"/>
      </rPr>
      <t>0件</t>
    </r>
  </si>
  <si>
    <t>TL.02.00081</t>
  </si>
  <si>
    <t>内六角扳手</t>
  </si>
  <si>
    <t>EC.ACMC.2P-20NCA</t>
  </si>
  <si>
    <t>交流接触器</t>
  </si>
  <si>
    <t>德力西 20A 2P 两常开</t>
  </si>
  <si>
    <t>YUNSANDA CW4L2-6A-S(004) 端子台</t>
  </si>
  <si>
    <t>TL.02.00082</t>
  </si>
  <si>
    <t>mini USB线</t>
  </si>
  <si>
    <t>1.5米 镀金 深蓝</t>
  </si>
  <si>
    <t>TL.02.00083</t>
  </si>
  <si>
    <t>SV套装</t>
  </si>
  <si>
    <t>SV套装430只送专用钳子</t>
  </si>
  <si>
    <t>TL.02.00084</t>
  </si>
  <si>
    <t>光耦模块</t>
  </si>
  <si>
    <t>5V转24V带导轨外壳4路NPN</t>
  </si>
  <si>
    <t>TL.02.00085</t>
  </si>
  <si>
    <t>24V转5V带导轨外壳4路NPN</t>
  </si>
  <si>
    <t>EE.CB.RVVSP402-200MA</t>
  </si>
  <si>
    <t>屏蔽双绞线</t>
  </si>
  <si>
    <t>RVVSP4芯0.2mm</t>
  </si>
  <si>
    <t>EE.MR.DIN-1M0A</t>
  </si>
  <si>
    <t>电气导轨</t>
  </si>
  <si>
    <t xml:space="preserve">35mm DIN导轨 C45 国标1.0mm厚 1米 </t>
  </si>
  <si>
    <t>TL.01.00148</t>
  </si>
  <si>
    <t>光学面包板</t>
  </si>
  <si>
    <t xml:space="preserve">600*450*50mm </t>
  </si>
  <si>
    <t>块</t>
  </si>
  <si>
    <t>ET.TR.NT4-103A</t>
  </si>
  <si>
    <t>热敏电阻</t>
  </si>
  <si>
    <t>103NT-4-R025H34G</t>
  </si>
  <si>
    <t>FL.01.00019</t>
  </si>
  <si>
    <t>导热硅脂</t>
  </si>
  <si>
    <t>星牌  50g</t>
  </si>
  <si>
    <t>罐</t>
  </si>
  <si>
    <t>TL.02.00086</t>
  </si>
  <si>
    <t>钻孔定孔器</t>
  </si>
  <si>
    <t>自动中心冲（红柄5支）</t>
  </si>
  <si>
    <r>
      <rPr>
        <sz val="11"/>
        <color theme="1"/>
        <rFont val="宋体"/>
        <charset val="134"/>
        <scheme val="minor"/>
      </rPr>
      <t>TL.01.0015</t>
    </r>
    <r>
      <rPr>
        <sz val="11"/>
        <color theme="1"/>
        <rFont val="宋体"/>
        <charset val="134"/>
        <scheme val="minor"/>
      </rPr>
      <t>2</t>
    </r>
  </si>
  <si>
    <t>远心镜头</t>
  </si>
  <si>
    <t>WP-0.5X65 非同轴</t>
  </si>
  <si>
    <t>EC.J.KF2EDGVM-008B</t>
  </si>
  <si>
    <t>KF2EDGVM-3.5-8P</t>
  </si>
  <si>
    <t>EC.J.A2541WV-2X8A</t>
  </si>
  <si>
    <t>2.54mm间距 2X8杜邦针座</t>
  </si>
  <si>
    <t>EC.J.A2541WV-2X9A</t>
  </si>
  <si>
    <t>2.54mm间距 2X9杜邦针座</t>
  </si>
  <si>
    <t>EC.J.A2541WV-2X12A</t>
  </si>
  <si>
    <t>2.54mm间距 2X12杜邦针座</t>
  </si>
  <si>
    <t>EC.K.115F-DTDPB</t>
  </si>
  <si>
    <t>继电器</t>
  </si>
  <si>
    <t>HF115F/024-2ZS4</t>
  </si>
  <si>
    <t>EC.L.1004C-33UA</t>
  </si>
  <si>
    <t>Sunlord MWSA1004C-330MT</t>
  </si>
  <si>
    <t>EC.L.1004C-100UA</t>
  </si>
  <si>
    <t>Sunlord MWSA1004C-101MT</t>
  </si>
  <si>
    <t>EE.TB.KF2EDGKDM-008B</t>
  </si>
  <si>
    <t>KF2EDGKDM-3.5-8P</t>
  </si>
  <si>
    <t>TL.01.00155</t>
  </si>
  <si>
    <t>光纤剥线钳</t>
  </si>
  <si>
    <t>米勒不锈钢3口钳</t>
  </si>
  <si>
    <t>TL.01.00156</t>
  </si>
  <si>
    <t>原装米勒三口钳[F0-103-T-250-J]</t>
  </si>
  <si>
    <t>TL.01.00157</t>
  </si>
  <si>
    <t>卷尺</t>
  </si>
  <si>
    <t>TL.01.00158</t>
  </si>
  <si>
    <t>振镜</t>
  </si>
  <si>
    <t>1064+650</t>
  </si>
  <si>
    <t xml:space="preserve">27英寸2K/165Hz/HDR/快速液晶
</t>
  </si>
  <si>
    <t>EC.U.DIP14-324A</t>
  </si>
  <si>
    <t>LM324N</t>
  </si>
  <si>
    <t>TL.01.00161</t>
  </si>
  <si>
    <t>正负电源模块</t>
  </si>
  <si>
    <t>±12V</t>
  </si>
  <si>
    <t>TL.01.00162</t>
  </si>
  <si>
    <t>±5V</t>
  </si>
  <si>
    <t>GE.CT.00006</t>
  </si>
  <si>
    <t>CH24071101</t>
  </si>
  <si>
    <t>合肥脉博光电科技有限公司</t>
  </si>
  <si>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OM晶体（声光调制器）</t>
    </r>
  </si>
  <si>
    <r>
      <rPr>
        <sz val="11"/>
        <color theme="1"/>
        <rFont val="宋体"/>
        <charset val="134"/>
        <scheme val="minor"/>
      </rPr>
      <t>200MHz AOM　</t>
    </r>
    <r>
      <rPr>
        <sz val="11"/>
        <color theme="1"/>
        <rFont val="宋体"/>
        <charset val="134"/>
        <scheme val="minor"/>
      </rPr>
      <t xml:space="preserve">  1030nm</t>
    </r>
  </si>
  <si>
    <t>24.11.25已支付</t>
  </si>
  <si>
    <t>EC.C.D5-47UA</t>
  </si>
  <si>
    <t>Rubycon 35ZLH47MEFC5X11 47uF/35V D5*11</t>
  </si>
  <si>
    <t>EC.D.0603-EBLUA</t>
  </si>
  <si>
    <t>Everlight 19-217/BHC-BL2M2TY/3T 蓝色发光二极管</t>
  </si>
  <si>
    <t>EC.D.0603-EGRNA</t>
  </si>
  <si>
    <t>Everlight 19-217/GHC-YR1S2/6T 绿色发光二极管</t>
  </si>
  <si>
    <t>EC.D.0603-EREDA</t>
  </si>
  <si>
    <t>Everlight 19-217/R6C-P1Q2/6T 红色发光二极管</t>
  </si>
  <si>
    <t>EC.D.TO277-V8P10A</t>
  </si>
  <si>
    <t>Vishay V8P10-M3/86A</t>
  </si>
  <si>
    <t>EC.J.2510-002A</t>
  </si>
  <si>
    <t>KF2510-2P</t>
  </si>
  <si>
    <t>EC.J.A1257WVS-008A</t>
  </si>
  <si>
    <t>CJT A1257WV-S-8P</t>
  </si>
  <si>
    <t>EC.J.A2541WV-002A</t>
  </si>
  <si>
    <t>CJT A2541WV-2P</t>
  </si>
  <si>
    <t>EC.J.KF2EDGERMA-2X5C</t>
  </si>
  <si>
    <t>KEFA KF2EDGERM-2.54-2*5</t>
  </si>
  <si>
    <t>EE.TB.KF2EDGKEM-2X5C</t>
  </si>
  <si>
    <t>KEFA KF2EDGKEM-2.54-2*5</t>
  </si>
  <si>
    <t>EC.L.1206-10UA</t>
  </si>
  <si>
    <t>Sunlord MWSA1206-100MT</t>
  </si>
  <si>
    <t>EC.Q.TO247-6284A</t>
  </si>
  <si>
    <t>ONSEMI MJH6284G</t>
  </si>
  <si>
    <t>EC.R.1218-0RA</t>
  </si>
  <si>
    <t>Yageo RC1218JK-070RL</t>
  </si>
  <si>
    <t>EC.S.BT43-01A</t>
  </si>
  <si>
    <t>开关</t>
  </si>
  <si>
    <t>EC.S.SMT127-01A</t>
  </si>
  <si>
    <t>NIDEC CHS-01TB</t>
  </si>
  <si>
    <t>EC.U.SOT235-27517A</t>
  </si>
  <si>
    <t>TI UCC27517DBVR</t>
  </si>
  <si>
    <t>EC.U.SOT235-310A</t>
  </si>
  <si>
    <t>TI OPA310IDBVR</t>
  </si>
  <si>
    <t>TL.01.00163</t>
  </si>
  <si>
    <t>放线盘</t>
  </si>
  <si>
    <t>手推8盘带轴承带限位0.3-6平方</t>
  </si>
  <si>
    <t>TL.01.00164</t>
  </si>
  <si>
    <t>工作台</t>
  </si>
  <si>
    <t>1800*750*800单桌</t>
  </si>
  <si>
    <t>TL.02.00087</t>
  </si>
  <si>
    <t>绿色 6mm</t>
  </si>
  <si>
    <t>EE.TR.CP-03A</t>
  </si>
  <si>
    <t>冷压端子</t>
  </si>
  <si>
    <t>VE0306 管形冷压端子</t>
  </si>
  <si>
    <t xml:space="preserve">EE.TB.SM-002FA
</t>
  </si>
  <si>
    <t xml:space="preserve">SM2.54外壳（空中连接器）SM母壳2P
</t>
  </si>
  <si>
    <t>EE.TB.SM-002MA</t>
  </si>
  <si>
    <t>SM2.54外壳（空中连接器）SM公壳2P</t>
  </si>
  <si>
    <t>EE.TB.SM-004FA</t>
  </si>
  <si>
    <t>SM2.54外壳（空中连接器）SM母壳4P</t>
  </si>
  <si>
    <t>EE.TB.SM-004MA</t>
  </si>
  <si>
    <t>SM2.54外壳（空中连接器）SM公壳4P</t>
  </si>
  <si>
    <t xml:space="preserve">EE.TR.SM-001FA
</t>
  </si>
  <si>
    <t>SM2.54端子 公</t>
  </si>
  <si>
    <t>EE.TR.SM-001MA</t>
  </si>
  <si>
    <t>SM2.54端子 母</t>
  </si>
  <si>
    <r>
      <rPr>
        <sz val="11"/>
        <color theme="1"/>
        <rFont val="宋体"/>
        <charset val="134"/>
        <scheme val="minor"/>
      </rPr>
      <t>TL.02.0008</t>
    </r>
    <r>
      <rPr>
        <sz val="11"/>
        <color theme="1"/>
        <rFont val="宋体"/>
        <charset val="134"/>
        <scheme val="minor"/>
      </rPr>
      <t>8</t>
    </r>
  </si>
  <si>
    <t>扳手套筒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</si>
  <si>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/2寸8mm</t>
    </r>
  </si>
  <si>
    <t>EC.J.A2006WV-2X5A</t>
  </si>
  <si>
    <t>CJT A2006WV-2X5P</t>
  </si>
  <si>
    <t>EC.J.3710-2X30MA</t>
  </si>
  <si>
    <t xml:space="preserve">3710 2*30 公座 </t>
  </si>
  <si>
    <t>EC.J.DB-025TRMA</t>
  </si>
  <si>
    <t>NEXTRON SUB-DRCM-602A-002 DB25弯角公头</t>
  </si>
  <si>
    <t>EC.J.DB-037TRMA</t>
  </si>
  <si>
    <t>NEXTRON SUB-DREM-602A-022 DB37弯角公头</t>
  </si>
  <si>
    <t>EC.J.FPC05-040MA</t>
  </si>
  <si>
    <t>JS AFC01-S40FCA-00 FPC 0.5mm间距 底接</t>
  </si>
  <si>
    <t>EC.J.KF2EDGERMA-2X9C</t>
  </si>
  <si>
    <t>KEFA KF2EDGKRH-3.5-2*9</t>
  </si>
  <si>
    <t>EC.J.RJ45-911105A</t>
  </si>
  <si>
    <t>Hanrun HR911105A</t>
  </si>
  <si>
    <t>EC.PM.1209-2405A</t>
  </si>
  <si>
    <t>电压模块</t>
  </si>
  <si>
    <t>金升阳 URB2405S-6WR3</t>
  </si>
  <si>
    <t>EC.S.SMT127-08PA</t>
  </si>
  <si>
    <t>XKB DSHP08TS-S</t>
  </si>
  <si>
    <t>EC.U.SO08L-2270A</t>
  </si>
  <si>
    <t>光耦</t>
  </si>
  <si>
    <t>Toshiba TLP2270(TP4,E</t>
  </si>
  <si>
    <t>EC.U.SOIC08-3078A</t>
  </si>
  <si>
    <t>MaxLinear SP3078EEN-L/TR</t>
  </si>
  <si>
    <t>EC.U.SOIC16-2914A</t>
  </si>
  <si>
    <t>Toshiba TLP291-4(GB-TP,E(T</t>
  </si>
  <si>
    <t>EC.U.SSOP16-7740A</t>
  </si>
  <si>
    <t>TI ISO7740DBQR</t>
  </si>
  <si>
    <t xml:space="preserve">TI MAX3232IPWR </t>
  </si>
  <si>
    <t>EE.TB.A2006H-2X5A</t>
  </si>
  <si>
    <t>CJT A2006H-2X5P</t>
  </si>
  <si>
    <t>EE.TR.A2006-001A</t>
  </si>
  <si>
    <t>CJT A2006-T</t>
  </si>
  <si>
    <t>EE.TB.DB-025FA</t>
  </si>
  <si>
    <t>DB25母头 焊线 车针</t>
  </si>
  <si>
    <t>EE.TB.DB-037FA</t>
  </si>
  <si>
    <t>DB37母头 焊线 车针</t>
  </si>
  <si>
    <t>EE.TH.DB-09A</t>
  </si>
  <si>
    <t>DB9外壳 金属</t>
  </si>
  <si>
    <t>EE.TH.DB-25A</t>
  </si>
  <si>
    <t>DB25外壳 金属</t>
  </si>
  <si>
    <t>EE.TH.DB-37A</t>
  </si>
  <si>
    <t>DB37外壳 金属</t>
  </si>
  <si>
    <t>EE.TB.KF2EDGKEM-2X9C</t>
  </si>
  <si>
    <t>KEFA KF2EDGKDH-3.5-2*9</t>
  </si>
  <si>
    <t>TL.02.00089</t>
  </si>
  <si>
    <t>scsi端子台+数据线</t>
  </si>
  <si>
    <t>scsi端子台+scsi数据线 1m</t>
  </si>
  <si>
    <t>TL.02.00090</t>
  </si>
  <si>
    <t>rs422转TTL模块</t>
  </si>
  <si>
    <t>TL.02.00091</t>
  </si>
  <si>
    <t>rs485转TTL模块</t>
  </si>
  <si>
    <t>max485 TTL转RS-485模块</t>
  </si>
  <si>
    <t>TL.02.00092</t>
  </si>
  <si>
    <t>电源分线盒</t>
  </si>
  <si>
    <t>1进10出 面板式</t>
  </si>
  <si>
    <t>TL.02.00093</t>
  </si>
  <si>
    <t>电路板绿油</t>
  </si>
  <si>
    <t>绿油固化套餐</t>
  </si>
  <si>
    <t>TL.02.00094</t>
  </si>
  <si>
    <t>螺丝刀</t>
  </si>
  <si>
    <t>棘轮螺丝刀 105合1</t>
  </si>
  <si>
    <t>TL.01.00165</t>
  </si>
  <si>
    <t>UT136B+</t>
  </si>
  <si>
    <t>TL.01.00008</t>
  </si>
  <si>
    <t>直流稳压电源</t>
  </si>
  <si>
    <t>GPS3010D(30V10A)</t>
  </si>
  <si>
    <t>GE.CT.00007</t>
  </si>
  <si>
    <t>CH24080601</t>
  </si>
  <si>
    <t>带隔离器声光调制器　</t>
  </si>
  <si>
    <t>AI0001-TL200-P02-1064</t>
  </si>
  <si>
    <t>EC.C.3538-150UA</t>
  </si>
  <si>
    <t>KEMET T520B157M006ATE035</t>
  </si>
  <si>
    <t>25.3.15应付</t>
  </si>
  <si>
    <t>EC.J.SCSI-036TMA</t>
  </si>
  <si>
    <t>SCSI 36P 母头 直针</t>
  </si>
  <si>
    <t>EC.J.KF141-008VA</t>
  </si>
  <si>
    <t>KEFA KF141V-2.54-8P</t>
  </si>
  <si>
    <t>EC.J.KF141-012VA</t>
  </si>
  <si>
    <t>KEFA KF141V-2.54-12P</t>
  </si>
  <si>
    <t>EE.CB.DB37FF-1M0A</t>
  </si>
  <si>
    <t>DB37母对母 加粗 26AWG 1米</t>
  </si>
  <si>
    <t>TL.02.00108</t>
  </si>
  <si>
    <t>DAC模块</t>
  </si>
  <si>
    <t>DAC8563数模转换模块</t>
  </si>
  <si>
    <r>
      <rPr>
        <sz val="11"/>
        <color theme="1"/>
        <rFont val="宋体"/>
        <charset val="134"/>
        <scheme val="minor"/>
      </rPr>
      <t>FL.01.0009</t>
    </r>
    <r>
      <rPr>
        <sz val="11"/>
        <color theme="1"/>
        <rFont val="宋体"/>
        <charset val="134"/>
        <scheme val="minor"/>
      </rPr>
      <t>8</t>
    </r>
  </si>
  <si>
    <t>M3*10 PEEK材质 圆头内六角</t>
  </si>
  <si>
    <t>EE.CB.A2547FF-10P030A</t>
  </si>
  <si>
    <t>30cm 2.54mm 2X5P灰排线(1P-1P)</t>
  </si>
  <si>
    <t>EE.CB.SMA-0M5B</t>
  </si>
  <si>
    <t>SMA线 0.5米 SMA-J内螺内针转SMA-K外螺内孔</t>
  </si>
  <si>
    <t>TL.02.00109</t>
  </si>
  <si>
    <t>绿色 12mm</t>
  </si>
  <si>
    <t>FL.01.00099</t>
  </si>
  <si>
    <t>PH2.0 7P 反向 400mm （5根）</t>
  </si>
  <si>
    <t>份</t>
  </si>
  <si>
    <t>winsok WSD100N06GDN56</t>
  </si>
  <si>
    <t>EC.J.2541WV-001A</t>
  </si>
  <si>
    <t>2.54mm 1*1P 直排针</t>
  </si>
  <si>
    <t>TL.01.00168</t>
  </si>
  <si>
    <t>滑台</t>
  </si>
  <si>
    <t>z轴燕尾槽滑台 EJS01-L150</t>
  </si>
  <si>
    <r>
      <rPr>
        <sz val="11"/>
        <color theme="1"/>
        <rFont val="宋体"/>
        <charset val="134"/>
        <scheme val="minor"/>
      </rPr>
      <t>TL.01.0016</t>
    </r>
    <r>
      <rPr>
        <sz val="11"/>
        <color theme="1"/>
        <rFont val="宋体"/>
        <charset val="134"/>
        <scheme val="minor"/>
      </rPr>
      <t>9</t>
    </r>
  </si>
  <si>
    <t>x轴燕尾槽滑台 LWX25-L100</t>
  </si>
  <si>
    <r>
      <rPr>
        <sz val="11"/>
        <color theme="1"/>
        <rFont val="宋体"/>
        <charset val="134"/>
        <scheme val="minor"/>
      </rPr>
      <t>TL.01.00170</t>
    </r>
  </si>
  <si>
    <t>KPS1520D(15V/20A)</t>
  </si>
  <si>
    <r>
      <rPr>
        <sz val="11"/>
        <color theme="1"/>
        <rFont val="宋体"/>
        <charset val="134"/>
        <scheme val="minor"/>
      </rPr>
      <t>TL.01.00171</t>
    </r>
  </si>
  <si>
    <t>MCH-K 305D-II 30V5A两通道可调</t>
  </si>
  <si>
    <r>
      <rPr>
        <sz val="11"/>
        <color theme="1"/>
        <rFont val="宋体"/>
        <charset val="134"/>
        <scheme val="minor"/>
      </rPr>
      <t>TL.01.00172</t>
    </r>
  </si>
  <si>
    <t>电烙铁</t>
  </si>
  <si>
    <t>T80标配+精美烙铁架</t>
  </si>
  <si>
    <r>
      <rPr>
        <sz val="11"/>
        <color theme="1"/>
        <rFont val="宋体"/>
        <charset val="134"/>
        <scheme val="minor"/>
      </rPr>
      <t>TL.01.00173</t>
    </r>
  </si>
  <si>
    <t>北京京东工业品贸易有限公司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</si>
  <si>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4.9.13</t>
    </r>
  </si>
  <si>
    <t>EC.J.1257WRS-015A</t>
  </si>
  <si>
    <t>CJT A1257WV-S-15P</t>
  </si>
  <si>
    <t>EC.J.A2541WV-004A</t>
  </si>
  <si>
    <t>2.54mm间距 1*4 直插排针，镀金</t>
  </si>
  <si>
    <t>EC.Q.DFN8-6040A</t>
  </si>
  <si>
    <t>EC.R.1206-0R1A</t>
  </si>
  <si>
    <t>Vishay WSL1206R1000FEK</t>
  </si>
  <si>
    <t>EC.U.SOIC08-5430A</t>
  </si>
  <si>
    <t>TI TPS5430DDAR</t>
  </si>
  <si>
    <t>EC.U.SOIC16-3208A</t>
  </si>
  <si>
    <t>Microchip MCP3208-CI/SL</t>
  </si>
  <si>
    <t>EC.D.DIP4-ERGA</t>
  </si>
  <si>
    <t>指示灯</t>
  </si>
  <si>
    <t>MEIHUA MHK2396EGBTD</t>
  </si>
  <si>
    <t>EE.CB.SMAA-0M3B</t>
  </si>
  <si>
    <t>SMA-KF外螺内孔 2孔法兰 转 SMA-J内螺内针 0.3米</t>
  </si>
  <si>
    <t>GE.GT.00006</t>
  </si>
  <si>
    <t>玻璃管</t>
  </si>
  <si>
    <t>OD2.78*ID1.8*L20mm，高硼硅　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</si>
  <si>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4.9.29</t>
    </r>
  </si>
  <si>
    <t>EC.J.KF2EDGSRA-004MA</t>
  </si>
  <si>
    <t>KEFA KF2EDGSRA-10.16-4P</t>
  </si>
  <si>
    <t>TL.02.00117</t>
  </si>
  <si>
    <t>插簧包</t>
  </si>
  <si>
    <t>圆孔插簧组合</t>
  </si>
  <si>
    <t>包</t>
  </si>
  <si>
    <t>EE.TB.KF2EDGSK-004A</t>
  </si>
  <si>
    <t>KF2EDGSK-10.16-4 端子块插头</t>
  </si>
  <si>
    <t>EE.CB.A10R-100MA</t>
  </si>
  <si>
    <t>电线</t>
  </si>
  <si>
    <t>10AWG 红色 特软硅胶线 100米/卷</t>
  </si>
  <si>
    <t>卷</t>
  </si>
  <si>
    <t>EE.CB.A10BK-100MA</t>
  </si>
  <si>
    <t>10AWG 黑色 特软硅胶线 100米/卷</t>
  </si>
  <si>
    <t>EE.TR.CP-0612A</t>
  </si>
  <si>
    <t>管状冷压端子 VE6012 红</t>
  </si>
  <si>
    <t>EE.TR.CP-OT64A</t>
  </si>
  <si>
    <t>铜鼻子 OT6-4</t>
  </si>
  <si>
    <t>TL.01.00215</t>
  </si>
  <si>
    <t>EE.CB.WT03-2M0A</t>
  </si>
  <si>
    <t>无尾电源线国标10A，3芯，2米</t>
  </si>
  <si>
    <t>EC.J.A2547WRB-2X9A</t>
  </si>
  <si>
    <t>CJT A2547WRB-2X9P</t>
  </si>
  <si>
    <t>EE.TB.A2547HJ-2X9A</t>
  </si>
  <si>
    <t>CJT A2547HJ-2X9P</t>
  </si>
  <si>
    <t>EC.J.DB-009TFA</t>
  </si>
  <si>
    <t>CKMTW D-DMS009PF-F000 直插焊板式DB9母头 后铆鱼叉前锁铜螺丝</t>
  </si>
  <si>
    <t>EC.J.DB-025TMA</t>
  </si>
  <si>
    <t>XKB X0225WC2W5 直插焊板式DB25公头 后铆鱼叉前锁铜螺丝</t>
  </si>
  <si>
    <t>EC.J.DB-037TMA</t>
  </si>
  <si>
    <t>XKB X0237WC2W5 直插焊板式DB37公头 后铆鱼叉前锁铜螺丝</t>
  </si>
  <si>
    <t>EE.CB.RJ45-0M5B</t>
  </si>
  <si>
    <t>6类网线带耳朵左弯</t>
  </si>
  <si>
    <t>EE.CB.RVV8012-100MA</t>
  </si>
  <si>
    <t>RVV控制线 0.12平方*8芯 纯铜  100m/卷</t>
  </si>
  <si>
    <t>EE.TH.A1257-008A</t>
  </si>
  <si>
    <t>CJT A1257H-8P （GH1.25*8）端子外壳</t>
  </si>
  <si>
    <t>EE.TR.A1257-001A</t>
  </si>
  <si>
    <t>CJT A1257T （GH1.25端子）</t>
  </si>
  <si>
    <t>ET.FAN.9225-24VA</t>
  </si>
  <si>
    <t>风扇</t>
  </si>
  <si>
    <t>SNOWFAN 风扇 9225 24V 0.3A 双滚珠</t>
  </si>
  <si>
    <t>TL.01.00185</t>
  </si>
  <si>
    <t>压线钳</t>
  </si>
  <si>
    <t>IWS 3220M</t>
  </si>
  <si>
    <r>
      <rPr>
        <sz val="11"/>
        <color theme="1"/>
        <rFont val="宋体"/>
        <charset val="134"/>
        <scheme val="minor"/>
      </rPr>
      <t>TL.01.0018</t>
    </r>
    <r>
      <rPr>
        <sz val="11"/>
        <color theme="1"/>
        <rFont val="宋体"/>
        <charset val="134"/>
        <scheme val="minor"/>
      </rPr>
      <t>6</t>
    </r>
  </si>
  <si>
    <t>同轴压线钳 一套</t>
  </si>
  <si>
    <t>EE.CB.SMA-1M5RSA</t>
  </si>
  <si>
    <t>SMA线 1.5米 弯公头转直公头 RG178</t>
  </si>
  <si>
    <t>EE.CB.SMA-1M5RNA</t>
  </si>
  <si>
    <t>SMA线 1.5米 弯公头转无尾 RG178</t>
  </si>
  <si>
    <t>EE.TR.SMA-JA</t>
  </si>
  <si>
    <t>SMA端子</t>
  </si>
  <si>
    <t>SMA焊线端子 内螺内针</t>
  </si>
  <si>
    <t>Littelfuse SMAJ24CA</t>
  </si>
  <si>
    <t>电池座</t>
  </si>
  <si>
    <t>EC.U.QFN24-8720A</t>
  </si>
  <si>
    <t>microchip LAN8720A-CP-ABC</t>
  </si>
  <si>
    <t>EC.U.SOIC8-1307A</t>
  </si>
  <si>
    <t>maxim DS1307Z+</t>
  </si>
  <si>
    <t>EC.U.SOIC8-EPCQ16A</t>
  </si>
  <si>
    <t>intel EPCQ16ASI8N</t>
  </si>
  <si>
    <t>EC.Q.SOT233-3406A</t>
  </si>
  <si>
    <t>WINSOK WST3406A</t>
  </si>
  <si>
    <t>EC.U.BP9055-03A</t>
  </si>
  <si>
    <t>蜂鸣器</t>
  </si>
  <si>
    <t>HNDZ HNB09A03</t>
  </si>
  <si>
    <t>EC.U.FG484-EP4CE15A</t>
  </si>
  <si>
    <t>intel EP4CE15F23C8N</t>
  </si>
  <si>
    <t>EC.U.HTSSOP28-8821A</t>
  </si>
  <si>
    <t>TI DRV8821DCAR</t>
  </si>
  <si>
    <t>EC.U.SOIC14-339A</t>
  </si>
  <si>
    <t>ON LM339DR2G</t>
  </si>
  <si>
    <t>以下杭州快光抬头</t>
  </si>
  <si>
    <t>KGH24112801</t>
  </si>
  <si>
    <t>25.2.10应付</t>
  </si>
  <si>
    <t>TL.01.00187</t>
  </si>
  <si>
    <t>EP.M.MSP-24V14A</t>
  </si>
  <si>
    <t>明玮 MSP-300-24电源</t>
  </si>
  <si>
    <t>EP.M.MSP-12V27A</t>
  </si>
  <si>
    <t>12V电源</t>
  </si>
  <si>
    <t>明玮 MSP-300-12电源</t>
  </si>
  <si>
    <t>EE.TR.CP-0310A</t>
  </si>
  <si>
    <t>VE0310 管形冷压端子</t>
  </si>
  <si>
    <t>EE.TR.CP-1015A</t>
  </si>
  <si>
    <t>VE1015 管型冷压端子</t>
  </si>
  <si>
    <t>EE.CB.RVV4050-50MA</t>
  </si>
  <si>
    <t>RVV线 0.5平方*4芯</t>
  </si>
  <si>
    <t>EE.CB.A17R-100MA</t>
  </si>
  <si>
    <t>17AWG 红色 特软硅胶线 100米/卷</t>
  </si>
  <si>
    <t>EE.CB.A17BK-100MA</t>
  </si>
  <si>
    <t>17AWG 黑色 特软硅胶线 100米/卷</t>
  </si>
  <si>
    <t>TL.02.00136</t>
  </si>
  <si>
    <t>平头加长9件</t>
  </si>
  <si>
    <t>EE.TB.XT60U-002MA</t>
  </si>
  <si>
    <t>XT60H-M/F 公母一套带护套</t>
  </si>
  <si>
    <r>
      <rPr>
        <sz val="11"/>
        <color theme="1"/>
        <rFont val="宋体"/>
        <charset val="134"/>
        <scheme val="minor"/>
      </rPr>
      <t>TL.01.0021</t>
    </r>
    <r>
      <rPr>
        <sz val="11"/>
        <color theme="1"/>
        <rFont val="宋体"/>
        <charset val="134"/>
        <scheme val="minor"/>
      </rPr>
      <t>2</t>
    </r>
  </si>
  <si>
    <t>DM40A 标准版</t>
  </si>
  <si>
    <t>2025.4.24</t>
  </si>
  <si>
    <t>EE.CB.A1257-15P0M5A</t>
  </si>
  <si>
    <t>15P 500mm 双头反向 GH1.25带锁扣</t>
  </si>
  <si>
    <t>TL.01.00214</t>
  </si>
  <si>
    <t>工控机</t>
  </si>
  <si>
    <t>232/485 i5-8250U/8G/256G/Wifi/支持4G</t>
  </si>
  <si>
    <t>EC.U.TSSOP48-16244A</t>
  </si>
  <si>
    <t>缓冲器</t>
  </si>
  <si>
    <t>74LCX16244MTDX</t>
  </si>
  <si>
    <t>FL.01.00234</t>
  </si>
  <si>
    <t>光电二极管</t>
  </si>
  <si>
    <t>PD410PI2E00F</t>
  </si>
  <si>
    <t>EC.U.0604-1330A</t>
  </si>
  <si>
    <t>欧姆龙 EE-SX1330</t>
  </si>
  <si>
    <t>EC.U.WQFN16X-1103A</t>
  </si>
  <si>
    <t>线性ccd</t>
  </si>
  <si>
    <t>Toshiba TCD1103CFG</t>
  </si>
  <si>
    <t>GQ.GL.00009</t>
  </si>
  <si>
    <t>KGH25021301</t>
  </si>
  <si>
    <t>隔离器</t>
  </si>
  <si>
    <t>1030nm 20W空间 3mm</t>
  </si>
  <si>
    <t>2025.3.20</t>
  </si>
  <si>
    <t>2025.3.13应付</t>
  </si>
  <si>
    <t>EC.U.LFCSP8-7091A</t>
  </si>
  <si>
    <t>ADI AD7091BCPZ-RL7</t>
  </si>
  <si>
    <t>EC.J.A1257WVS-010A</t>
  </si>
  <si>
    <t>CJT A1257WV-S-10P</t>
  </si>
  <si>
    <t>EC.U.TSSOP14-HC04A</t>
  </si>
  <si>
    <t>NXP 74HC04PW，118</t>
  </si>
  <si>
    <t>EC.U.VSON10-1S2385A</t>
  </si>
  <si>
    <t>TI OPA1S2385IDRCR</t>
  </si>
  <si>
    <t>EC.J.DB-17W2TSMA</t>
  </si>
  <si>
    <t>17W2 公PCB直插板 10A</t>
  </si>
  <si>
    <t>EC.J.SMA-KEC</t>
  </si>
  <si>
    <t>SMA-KE 内螺外孔 正脚 加长 18mm牙</t>
  </si>
  <si>
    <t>EC.J.SMB-KEB</t>
  </si>
  <si>
    <t>SMB-JE 内针直头</t>
  </si>
  <si>
    <t>EC.L.0503S-15UA</t>
  </si>
  <si>
    <t>Sunlord MWSA0503S-150MT</t>
  </si>
  <si>
    <t>EC.U.TSSOP16-7578A</t>
  </si>
  <si>
    <t>TI DAC7578SPW</t>
  </si>
  <si>
    <t>EM.4G.3325-7S0AA</t>
  </si>
  <si>
    <t>4G模块</t>
  </si>
  <si>
    <t>有人 ASR方案 板载天线版本+内置流量卡3年流量</t>
  </si>
  <si>
    <t>EM.4G.114-G806w</t>
  </si>
  <si>
    <t>有人 G806w （4G WiFi 双高通）</t>
  </si>
  <si>
    <r>
      <rPr>
        <sz val="11"/>
        <color theme="1"/>
        <rFont val="宋体"/>
        <charset val="134"/>
        <scheme val="minor"/>
      </rPr>
      <t>FL.01.0027</t>
    </r>
    <r>
      <rPr>
        <sz val="11"/>
        <color theme="1"/>
        <rFont val="宋体"/>
        <charset val="134"/>
        <scheme val="minor"/>
      </rPr>
      <t>7</t>
    </r>
  </si>
  <si>
    <t>锡膏</t>
  </si>
  <si>
    <t>183℃中温有铅锡膏50g 送推杆针头</t>
  </si>
  <si>
    <r>
      <rPr>
        <sz val="11"/>
        <color theme="1"/>
        <rFont val="宋体"/>
        <charset val="134"/>
        <scheme val="minor"/>
      </rPr>
      <t>FL.01.00278</t>
    </r>
  </si>
  <si>
    <t>USB线</t>
  </si>
  <si>
    <t>USB3.2转type-c 铝合金编制 3米</t>
  </si>
  <si>
    <t>GE.CT.00008</t>
  </si>
  <si>
    <t>KGH25031901</t>
  </si>
  <si>
    <t>未耦合FAOM</t>
  </si>
  <si>
    <t>200M 1030NM</t>
  </si>
  <si>
    <t>GE.GT.00008</t>
  </si>
  <si>
    <t>外径5mm，内径3.5mm，长8mm</t>
  </si>
  <si>
    <t>EC.J.DB-15TRFA</t>
  </si>
  <si>
    <t>三排DB15 母头贴片 车制</t>
  </si>
  <si>
    <t>EE.TB.DB-15MA</t>
  </si>
  <si>
    <t>三排DB15 公头焊线</t>
  </si>
  <si>
    <t>EE.TB.DB-25MA</t>
  </si>
  <si>
    <t>DB25公头 焊线</t>
  </si>
  <si>
    <t>EE.TB.DB-25FA</t>
  </si>
  <si>
    <t>DB25母头 焊线</t>
  </si>
  <si>
    <t>EE.TB.DB-15MB</t>
  </si>
  <si>
    <t>薄款 VGA3排15针镀金公头螺杆螺母</t>
  </si>
  <si>
    <t>EE.TB.DB-25MB</t>
  </si>
  <si>
    <t>DB25免焊母头螺杆螺母M2503</t>
  </si>
  <si>
    <t>EE.CB.TRVV2015-100MA</t>
  </si>
  <si>
    <t>TRVV高柔性拖链电缆（100m) 2芯 0.15平方毫米</t>
  </si>
  <si>
    <t>EE.CB.TRVVSP10015-10MA</t>
  </si>
  <si>
    <t>TRVVSP高柔性拖链双绞屏蔽线 10芯 0.15平方毫米 10米</t>
  </si>
  <si>
    <t>EE.CB.15A28-20MA</t>
  </si>
  <si>
    <t>15芯屏蔽线 28AWG 双屏蔽</t>
  </si>
  <si>
    <t>EE.CB.SMAB-030MB</t>
  </si>
  <si>
    <t>SMB-K内孔90度母头转SMA-J 内螺内针公头 0.3米</t>
  </si>
  <si>
    <t>EE.CB.SMA-1M0SSMA</t>
  </si>
  <si>
    <t>1米 直公头转直公头</t>
  </si>
  <si>
    <t>ET.FAN.8015-24VA</t>
  </si>
  <si>
    <t>YY8015H24B 24V 0.18A/3700转</t>
  </si>
  <si>
    <t>EC.U.M4636-IMX6A</t>
  </si>
  <si>
    <t>ARM板</t>
  </si>
  <si>
    <t>NAND-800M主频 B2B接口-工业级</t>
  </si>
  <si>
    <t>EM.MDRV.9660-242A</t>
  </si>
  <si>
    <t>步进电机驱动</t>
  </si>
  <si>
    <t>UM242-D 脉冲+方向</t>
  </si>
  <si>
    <t>EM.LCD.43-8048A</t>
  </si>
  <si>
    <t>4.3寸RGB触摸屏</t>
  </si>
  <si>
    <t>EE.CB.RJ45-2M0A</t>
  </si>
  <si>
    <t>RJ45网线</t>
  </si>
  <si>
    <t>2米 5类</t>
  </si>
  <si>
    <t>EC.K.115F-DPDTA</t>
  </si>
  <si>
    <t>Hongfa HF115F/05-2ZS4</t>
  </si>
  <si>
    <t>EC.R.1206-0R005A</t>
  </si>
  <si>
    <t>Yageo PA1206DRF470R005L</t>
  </si>
  <si>
    <t>EC.U.SOT236-181B</t>
  </si>
  <si>
    <t>XBLW INA181A1IDBVR</t>
  </si>
  <si>
    <t>EC.C.D8-220UA</t>
  </si>
  <si>
    <t>Rubycon 35PX220MEFC8X11.5</t>
  </si>
  <si>
    <t>日期</t>
  </si>
  <si>
    <t>公式</t>
  </si>
  <si>
    <t>发票情况</t>
  </si>
  <si>
    <t>备注1</t>
  </si>
  <si>
    <t>备注2</t>
  </si>
  <si>
    <t>研发固定资产</t>
  </si>
  <si>
    <t>钻铣床</t>
  </si>
  <si>
    <t>重型ZX7032 220V/1500W（1-13/3-16钻夹头各一个）</t>
  </si>
  <si>
    <t>CJ23070402</t>
  </si>
  <si>
    <t>上海天钢实业有限公司</t>
  </si>
  <si>
    <t>承重桌</t>
  </si>
  <si>
    <t>1500*750*800mm</t>
  </si>
  <si>
    <t>办公固定资产</t>
  </si>
  <si>
    <t>飞利浦台式一体机电脑</t>
  </si>
  <si>
    <t>酷睿i5 16G 512内存</t>
  </si>
  <si>
    <t>惠普笔记本电脑</t>
  </si>
  <si>
    <t>2023新锐龙R5-7530U 16G 512G</t>
  </si>
  <si>
    <t>CJ23070401</t>
  </si>
  <si>
    <t>深圳市安诗曼科技有限公司</t>
  </si>
  <si>
    <t>除湿机</t>
  </si>
  <si>
    <t>ASM-C60</t>
  </si>
  <si>
    <t>ASM-C138</t>
  </si>
  <si>
    <t>电冰箱</t>
  </si>
  <si>
    <t>美菱 300L 双开门</t>
  </si>
  <si>
    <t>/</t>
  </si>
  <si>
    <t>江苏汉存金属制品有限公司</t>
  </si>
  <si>
    <t>防静电桌</t>
  </si>
  <si>
    <t>LF124+B套餐</t>
  </si>
  <si>
    <t>CH23092501</t>
  </si>
  <si>
    <t>中心加油研磨机</t>
  </si>
  <si>
    <t>XINYT-12B</t>
  </si>
  <si>
    <t>CH23101001</t>
  </si>
  <si>
    <t>深圳市深视光谷光学仪器有限公司</t>
  </si>
  <si>
    <t>4K 高清测量显微镜</t>
  </si>
  <si>
    <t>HD830M650XPLUS</t>
  </si>
  <si>
    <t>CH23101002</t>
  </si>
  <si>
    <t>东莞市致成仪器有限公司</t>
  </si>
  <si>
    <t>恒温恒湿试验机</t>
  </si>
  <si>
    <t>ZC-TH100</t>
  </si>
  <si>
    <t>CH23111401</t>
  </si>
  <si>
    <t>南京优捷伦精密仪器有限公司</t>
  </si>
  <si>
    <t>二手示波器</t>
  </si>
  <si>
    <t>MSOX3054A混合信号示波器500M 4通道</t>
  </si>
  <si>
    <t>扫地机器人</t>
  </si>
  <si>
    <t>美的</t>
  </si>
  <si>
    <t>延保费，另有332元算管理-服务费</t>
  </si>
  <si>
    <t>北京桐欣逸诚商贸有限公司</t>
  </si>
  <si>
    <t>净水器</t>
  </si>
  <si>
    <t>飞利浦</t>
  </si>
  <si>
    <t>含4年免费换新</t>
  </si>
  <si>
    <t>CH24030701</t>
  </si>
  <si>
    <t xml:space="preserve">苏州感测通信息科技有限公司 </t>
  </si>
  <si>
    <t>MEMS电磁微镜模组GST-EM02-8mm</t>
  </si>
  <si>
    <t>电磁微镜模组驱动电路板系统　</t>
  </si>
  <si>
    <t>笔记本</t>
  </si>
  <si>
    <t>联想14英寸 i5 16G 512G</t>
  </si>
  <si>
    <t>韩晨涛</t>
  </si>
  <si>
    <t>笔记本含4年全保换新 另有229元算管理-服务费</t>
  </si>
  <si>
    <t>电脑主机</t>
  </si>
  <si>
    <t>惠普 酷睿版12代i7-12700 32G 1T+2T RTX3060</t>
  </si>
  <si>
    <t>12代 i5 16G 512内存</t>
  </si>
  <si>
    <t>延保+2年（合计5年） 另有89元算管理-服务费</t>
  </si>
  <si>
    <t>含4年全保换新  另有229元算管理-服务费</t>
  </si>
  <si>
    <t>基恩士(中国)有限公司</t>
  </si>
  <si>
    <t>IX-055</t>
  </si>
  <si>
    <t>多点式激光传感器探头55mm型号
MULTI-POINT LASER SENSOR</t>
  </si>
  <si>
    <t>IX-H2000</t>
  </si>
  <si>
    <t>多点式激光传感器 传感器控制器-主机
MULTI-POINT LASER SENSOR</t>
  </si>
  <si>
    <t>DL-EN1</t>
  </si>
  <si>
    <t>控制器零件 Ethernet (TCP/IP) 对应通讯模组
COMMUNICATION UNIT</t>
  </si>
  <si>
    <t>OP-87903(IX)</t>
  </si>
  <si>
    <t>电缆 IX用传感器探头-控制器间电缆2m
INTERCONNECTION CABLE</t>
  </si>
  <si>
    <t>以上已对账</t>
  </si>
  <si>
    <t>CH240051001</t>
  </si>
  <si>
    <t>模组配件</t>
  </si>
  <si>
    <t xml:space="preserve">MEMS电磁微镜模组GST-EM02-8mm配件
</t>
  </si>
  <si>
    <t xml:space="preserve">位移传感器 </t>
  </si>
  <si>
    <t>BLG-50 40-60mm 精度0.005mm 485输出</t>
  </si>
  <si>
    <t>24.7.30应付</t>
  </si>
  <si>
    <t>CH24062501</t>
  </si>
  <si>
    <t>沧州依航科技有限公司</t>
  </si>
  <si>
    <t>光学实验平台</t>
  </si>
  <si>
    <t xml:space="preserve">600*1200*100mm面包板
（配120重型组阻尼隔震支架）
</t>
  </si>
  <si>
    <r>
      <rPr>
        <sz val="11"/>
        <color theme="1"/>
        <rFont val="宋体"/>
        <charset val="134"/>
        <scheme val="minor"/>
      </rPr>
      <t>CH24</t>
    </r>
    <r>
      <rPr>
        <sz val="11"/>
        <color theme="1"/>
        <rFont val="宋体"/>
        <charset val="134"/>
        <scheme val="minor"/>
      </rPr>
      <t>1104</t>
    </r>
    <r>
      <rPr>
        <sz val="11"/>
        <color theme="1"/>
        <rFont val="宋体"/>
        <charset val="134"/>
        <scheme val="minor"/>
      </rPr>
      <t>01</t>
    </r>
  </si>
  <si>
    <t xml:space="preserve">深圳市晟达宇科技有限公司 </t>
  </si>
  <si>
    <t>扫描振镜</t>
  </si>
  <si>
    <t>定制</t>
  </si>
  <si>
    <t>YAG-A2导光臂</t>
  </si>
  <si>
    <t>镜架</t>
  </si>
  <si>
    <r>
      <rPr>
        <sz val="11"/>
        <color theme="1"/>
        <rFont val="宋体"/>
        <charset val="134"/>
        <scheme val="minor"/>
      </rPr>
      <t>配4</t>
    </r>
    <r>
      <rPr>
        <sz val="11"/>
        <color theme="1"/>
        <rFont val="宋体"/>
        <charset val="134"/>
        <scheme val="minor"/>
      </rPr>
      <t>5度反射镜</t>
    </r>
  </si>
  <si>
    <t>CH25021301</t>
  </si>
  <si>
    <t>KGH25021701</t>
  </si>
  <si>
    <t>杭州禧荣实验设备有限公司</t>
  </si>
  <si>
    <t>PP台式通风柜</t>
  </si>
  <si>
    <t>1800*850*2350nm</t>
  </si>
  <si>
    <t>组</t>
  </si>
  <si>
    <t>延保，另有98元入管理-服务费</t>
  </si>
  <si>
    <t>24.10.6应付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</si>
</sst>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0.00_ "/>
    <numFmt numFmtId="179" formatCode="0_);[Red]\(0\)"/>
    <numFmt numFmtId="180" formatCode="0_ "/>
    <numFmt numFmtId="181" formatCode="0.000_);[Red]\(0.000\)"/>
  </numFmts>
  <fonts count="29">
    <font>
      <sz val="11"/>
      <color theme="1"/>
      <name val="宋体"/>
      <charset val="134"/>
      <scheme val="minor"/>
    </font>
    <font>
      <sz val="11"/>
      <color theme="9" tint="0.599993896298105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/>
    <xf numFmtId="14" fontId="0" fillId="0" borderId="0" xfId="0" applyNumberFormat="1" applyFont="1" applyAlignment="1">
      <alignment horizontal="left" vertical="center"/>
    </xf>
    <xf numFmtId="14" fontId="0" fillId="3" borderId="0" xfId="0" applyNumberFormat="1" applyFont="1" applyFill="1" applyAlignment="1">
      <alignment horizontal="left" vertical="center"/>
    </xf>
    <xf numFmtId="14" fontId="0" fillId="4" borderId="0" xfId="0" applyNumberFormat="1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2" borderId="0" xfId="0" applyNumberFormat="1" applyFill="1" applyAlignment="1">
      <alignment horizontal="left"/>
    </xf>
    <xf numFmtId="14" fontId="0" fillId="2" borderId="0" xfId="0" applyNumberFormat="1" applyFont="1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ont="1" applyAlignment="1">
      <alignment horizontal="left"/>
    </xf>
    <xf numFmtId="9" fontId="0" fillId="0" borderId="0" xfId="0" applyNumberFormat="1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9" fontId="0" fillId="2" borderId="0" xfId="0" applyNumberFormat="1" applyFill="1" applyAlignment="1">
      <alignment horizontal="left"/>
    </xf>
    <xf numFmtId="0" fontId="0" fillId="3" borderId="0" xfId="0" applyFont="1" applyFill="1" applyAlignment="1">
      <alignment horizontal="left" vertical="center"/>
    </xf>
    <xf numFmtId="9" fontId="0" fillId="0" borderId="0" xfId="0" applyNumberFormat="1" applyAlignment="1">
      <alignment horizontal="left"/>
    </xf>
    <xf numFmtId="176" fontId="0" fillId="0" borderId="0" xfId="0" applyNumberFormat="1" applyFont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176" fontId="0" fillId="2" borderId="0" xfId="0" applyNumberFormat="1" applyFill="1" applyAlignment="1">
      <alignment horizontal="left"/>
    </xf>
    <xf numFmtId="177" fontId="0" fillId="2" borderId="0" xfId="0" applyNumberFormat="1" applyFill="1" applyAlignment="1">
      <alignment horizontal="left"/>
    </xf>
    <xf numFmtId="176" fontId="1" fillId="2" borderId="0" xfId="0" applyNumberFormat="1" applyFont="1" applyFill="1" applyAlignment="1">
      <alignment horizontal="left"/>
    </xf>
    <xf numFmtId="177" fontId="1" fillId="2" borderId="0" xfId="0" applyNumberFormat="1" applyFont="1" applyFill="1" applyAlignment="1">
      <alignment horizontal="left"/>
    </xf>
    <xf numFmtId="177" fontId="2" fillId="2" borderId="0" xfId="0" applyNumberFormat="1" applyFont="1" applyFill="1" applyAlignment="1">
      <alignment horizontal="left"/>
    </xf>
    <xf numFmtId="176" fontId="0" fillId="0" borderId="0" xfId="0" applyNumberFormat="1" applyAlignment="1">
      <alignment horizontal="left"/>
    </xf>
    <xf numFmtId="177" fontId="0" fillId="0" borderId="0" xfId="0" applyNumberFormat="1" applyAlignment="1">
      <alignment horizontal="left"/>
    </xf>
    <xf numFmtId="176" fontId="0" fillId="0" borderId="0" xfId="0" applyNumberFormat="1" applyFont="1" applyFill="1" applyAlignment="1">
      <alignment horizontal="left"/>
    </xf>
    <xf numFmtId="177" fontId="0" fillId="0" borderId="0" xfId="0" applyNumberFormat="1" applyFont="1" applyFill="1" applyAlignment="1">
      <alignment horizontal="left"/>
    </xf>
    <xf numFmtId="0" fontId="0" fillId="6" borderId="0" xfId="0" applyFill="1" applyAlignment="1">
      <alignment horizontal="left" vertical="center"/>
    </xf>
    <xf numFmtId="0" fontId="0" fillId="2" borderId="0" xfId="0" applyFont="1" applyFill="1"/>
    <xf numFmtId="0" fontId="0" fillId="2" borderId="0" xfId="0" applyFill="1"/>
    <xf numFmtId="0" fontId="0" fillId="2" borderId="0" xfId="0" applyNumberFormat="1" applyFill="1"/>
    <xf numFmtId="0" fontId="0" fillId="5" borderId="0" xfId="0" applyFont="1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14" fontId="0" fillId="0" borderId="0" xfId="0" applyNumberFormat="1" applyAlignment="1">
      <alignment horizontal="center"/>
    </xf>
    <xf numFmtId="177" fontId="0" fillId="0" borderId="0" xfId="0" applyNumberFormat="1"/>
    <xf numFmtId="178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0" fillId="6" borderId="0" xfId="0" applyNumberFormat="1" applyFill="1" applyAlignment="1">
      <alignment horizontal="left"/>
    </xf>
    <xf numFmtId="14" fontId="4" fillId="7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left"/>
    </xf>
    <xf numFmtId="0" fontId="0" fillId="6" borderId="0" xfId="0" applyFont="1" applyFill="1"/>
    <xf numFmtId="0" fontId="5" fillId="6" borderId="0" xfId="0" applyFont="1" applyFill="1"/>
    <xf numFmtId="14" fontId="6" fillId="7" borderId="0" xfId="0" applyNumberFormat="1" applyFont="1" applyFill="1" applyAlignment="1">
      <alignment horizontal="center"/>
    </xf>
    <xf numFmtId="14" fontId="7" fillId="7" borderId="0" xfId="0" applyNumberFormat="1" applyFont="1" applyFill="1" applyAlignment="1">
      <alignment horizontal="center"/>
    </xf>
    <xf numFmtId="0" fontId="0" fillId="6" borderId="0" xfId="0" applyFill="1" applyAlignment="1">
      <alignment wrapText="1"/>
    </xf>
    <xf numFmtId="14" fontId="0" fillId="6" borderId="0" xfId="0" applyNumberFormat="1" applyFill="1" applyAlignment="1">
      <alignment horizontal="left" vertical="center"/>
    </xf>
    <xf numFmtId="14" fontId="4" fillId="7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79" fontId="4" fillId="7" borderId="0" xfId="0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left" vertical="center"/>
    </xf>
    <xf numFmtId="9" fontId="0" fillId="6" borderId="0" xfId="0" applyNumberFormat="1" applyFill="1"/>
    <xf numFmtId="177" fontId="0" fillId="6" borderId="0" xfId="0" applyNumberFormat="1" applyFill="1"/>
    <xf numFmtId="178" fontId="0" fillId="6" borderId="0" xfId="0" applyNumberFormat="1" applyFill="1" applyAlignment="1">
      <alignment horizontal="left"/>
    </xf>
    <xf numFmtId="9" fontId="0" fillId="6" borderId="0" xfId="0" applyNumberFormat="1" applyFill="1" applyAlignment="1">
      <alignment horizontal="right"/>
    </xf>
    <xf numFmtId="178" fontId="2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0" fillId="6" borderId="0" xfId="0" applyNumberFormat="1" applyFill="1" applyAlignment="1">
      <alignment horizontal="right" vertical="center"/>
    </xf>
    <xf numFmtId="177" fontId="0" fillId="6" borderId="0" xfId="0" applyNumberFormat="1" applyFill="1" applyAlignment="1">
      <alignment horizontal="center" vertical="center"/>
    </xf>
    <xf numFmtId="178" fontId="0" fillId="6" borderId="0" xfId="0" applyNumberFormat="1" applyFill="1" applyAlignment="1">
      <alignment horizontal="left" vertical="center"/>
    </xf>
    <xf numFmtId="0" fontId="0" fillId="6" borderId="0" xfId="0" applyFill="1" applyAlignment="1">
      <alignment horizontal="right" vertical="center"/>
    </xf>
    <xf numFmtId="177" fontId="0" fillId="2" borderId="0" xfId="0" applyNumberFormat="1" applyFill="1" applyAlignment="1">
      <alignment horizontal="left" vertical="center"/>
    </xf>
    <xf numFmtId="178" fontId="0" fillId="2" borderId="0" xfId="0" applyNumberFormat="1" applyFill="1" applyAlignment="1">
      <alignment horizontal="left" vertical="center"/>
    </xf>
    <xf numFmtId="9" fontId="0" fillId="0" borderId="0" xfId="0" applyNumberFormat="1"/>
    <xf numFmtId="177" fontId="0" fillId="0" borderId="0" xfId="0" applyNumberFormat="1" applyFill="1"/>
    <xf numFmtId="178" fontId="0" fillId="0" borderId="0" xfId="0" applyNumberFormat="1" applyFill="1" applyAlignment="1">
      <alignment horizontal="left"/>
    </xf>
    <xf numFmtId="178" fontId="0" fillId="0" borderId="0" xfId="0" applyNumberFormat="1" applyFill="1" applyAlignment="1">
      <alignment horizontal="left" vertical="center"/>
    </xf>
    <xf numFmtId="9" fontId="0" fillId="0" borderId="0" xfId="0" applyNumberFormat="1" applyAlignment="1">
      <alignment vertical="center"/>
    </xf>
    <xf numFmtId="0" fontId="0" fillId="8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/>
    </xf>
    <xf numFmtId="177" fontId="8" fillId="6" borderId="0" xfId="0" applyNumberFormat="1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left" vertical="center"/>
    </xf>
    <xf numFmtId="177" fontId="8" fillId="6" borderId="0" xfId="0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177" fontId="8" fillId="0" borderId="0" xfId="0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9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10" borderId="0" xfId="0" applyFill="1" applyAlignment="1">
      <alignment horizontal="left"/>
    </xf>
    <xf numFmtId="180" fontId="0" fillId="0" borderId="0" xfId="0" applyNumberFormat="1" applyAlignment="1">
      <alignment horizontal="left"/>
    </xf>
    <xf numFmtId="181" fontId="0" fillId="0" borderId="0" xfId="0" applyNumberFormat="1" applyAlignment="1">
      <alignment horizontal="left"/>
    </xf>
    <xf numFmtId="180" fontId="0" fillId="0" borderId="0" xfId="0" applyNumberFormat="1" applyFont="1" applyAlignment="1">
      <alignment horizontal="left" vertical="center"/>
    </xf>
    <xf numFmtId="180" fontId="0" fillId="2" borderId="0" xfId="0" applyNumberFormat="1" applyFill="1" applyAlignment="1">
      <alignment horizontal="left"/>
    </xf>
    <xf numFmtId="14" fontId="0" fillId="9" borderId="0" xfId="0" applyNumberFormat="1" applyFill="1" applyAlignment="1">
      <alignment horizontal="left"/>
    </xf>
    <xf numFmtId="14" fontId="0" fillId="9" borderId="0" xfId="0" applyNumberFormat="1" applyFont="1" applyFill="1" applyAlignment="1">
      <alignment horizontal="left" vertical="center"/>
    </xf>
    <xf numFmtId="180" fontId="0" fillId="9" borderId="0" xfId="0" applyNumberFormat="1" applyFill="1" applyAlignment="1">
      <alignment horizontal="left"/>
    </xf>
    <xf numFmtId="0" fontId="0" fillId="9" borderId="0" xfId="0" applyFont="1" applyFill="1" applyAlignment="1">
      <alignment horizontal="left"/>
    </xf>
    <xf numFmtId="14" fontId="0" fillId="9" borderId="0" xfId="0" applyNumberFormat="1" applyFont="1" applyFill="1" applyAlignment="1">
      <alignment horizontal="left"/>
    </xf>
    <xf numFmtId="180" fontId="0" fillId="9" borderId="0" xfId="0" applyNumberFormat="1" applyFont="1" applyFill="1" applyAlignment="1">
      <alignment horizontal="left"/>
    </xf>
    <xf numFmtId="0" fontId="0" fillId="9" borderId="0" xfId="0" applyFill="1"/>
    <xf numFmtId="0" fontId="0" fillId="9" borderId="0" xfId="0" applyFont="1" applyFill="1" applyAlignment="1">
      <alignment horizontal="left" vertical="center"/>
    </xf>
    <xf numFmtId="0" fontId="5" fillId="9" borderId="0" xfId="0" applyFont="1" applyFill="1"/>
    <xf numFmtId="181" fontId="0" fillId="0" borderId="0" xfId="0" applyNumberFormat="1" applyFont="1" applyAlignment="1">
      <alignment horizontal="left" vertical="center"/>
    </xf>
    <xf numFmtId="181" fontId="0" fillId="2" borderId="0" xfId="0" applyNumberFormat="1" applyFill="1" applyAlignment="1">
      <alignment horizontal="left"/>
    </xf>
    <xf numFmtId="9" fontId="0" fillId="9" borderId="0" xfId="0" applyNumberFormat="1" applyFill="1" applyAlignment="1">
      <alignment horizontal="left"/>
    </xf>
    <xf numFmtId="176" fontId="0" fillId="9" borderId="0" xfId="0" applyNumberFormat="1" applyFill="1" applyAlignment="1">
      <alignment horizontal="left"/>
    </xf>
    <xf numFmtId="176" fontId="2" fillId="9" borderId="0" xfId="0" applyNumberFormat="1" applyFont="1" applyFill="1" applyAlignment="1">
      <alignment horizontal="left"/>
    </xf>
    <xf numFmtId="181" fontId="0" fillId="9" borderId="0" xfId="0" applyNumberFormat="1" applyFill="1" applyAlignment="1">
      <alignment horizontal="left"/>
    </xf>
    <xf numFmtId="177" fontId="0" fillId="9" borderId="0" xfId="0" applyNumberFormat="1" applyFill="1" applyAlignment="1">
      <alignment horizontal="left"/>
    </xf>
    <xf numFmtId="176" fontId="1" fillId="9" borderId="0" xfId="0" applyNumberFormat="1" applyFont="1" applyFill="1" applyAlignment="1">
      <alignment horizontal="left"/>
    </xf>
    <xf numFmtId="177" fontId="2" fillId="9" borderId="0" xfId="0" applyNumberFormat="1" applyFont="1" applyFill="1" applyAlignment="1">
      <alignment horizontal="left"/>
    </xf>
    <xf numFmtId="176" fontId="8" fillId="9" borderId="0" xfId="0" applyNumberFormat="1" applyFont="1" applyFill="1" applyAlignment="1">
      <alignment horizontal="left"/>
    </xf>
    <xf numFmtId="181" fontId="0" fillId="9" borderId="0" xfId="0" applyNumberFormat="1" applyFont="1" applyFill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5" borderId="0" xfId="0" applyNumberFormat="1" applyFill="1" applyAlignment="1">
      <alignment horizontal="left"/>
    </xf>
    <xf numFmtId="14" fontId="0" fillId="5" borderId="0" xfId="0" applyNumberFormat="1" applyFont="1" applyFill="1" applyAlignment="1">
      <alignment horizontal="left" vertical="center"/>
    </xf>
    <xf numFmtId="180" fontId="0" fillId="5" borderId="0" xfId="0" applyNumberFormat="1" applyFill="1" applyAlignment="1">
      <alignment horizontal="left"/>
    </xf>
    <xf numFmtId="9" fontId="0" fillId="5" borderId="0" xfId="0" applyNumberFormat="1" applyFill="1" applyAlignment="1">
      <alignment horizontal="left"/>
    </xf>
    <xf numFmtId="176" fontId="0" fillId="5" borderId="0" xfId="0" applyNumberFormat="1" applyFill="1" applyAlignment="1">
      <alignment horizontal="left"/>
    </xf>
    <xf numFmtId="176" fontId="2" fillId="5" borderId="0" xfId="0" applyNumberFormat="1" applyFont="1" applyFill="1" applyAlignment="1">
      <alignment horizontal="left"/>
    </xf>
    <xf numFmtId="181" fontId="0" fillId="5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176" fontId="2" fillId="2" borderId="0" xfId="0" applyNumberFormat="1" applyFont="1" applyFill="1" applyAlignment="1">
      <alignment horizontal="left"/>
    </xf>
    <xf numFmtId="176" fontId="0" fillId="2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5" borderId="0" xfId="0" applyFill="1"/>
    <xf numFmtId="14" fontId="0" fillId="7" borderId="0" xfId="0" applyNumberFormat="1" applyFill="1" applyAlignment="1">
      <alignment horizontal="left"/>
    </xf>
    <xf numFmtId="14" fontId="0" fillId="7" borderId="0" xfId="0" applyNumberFormat="1" applyFont="1" applyFill="1" applyAlignment="1">
      <alignment horizontal="left" vertical="center"/>
    </xf>
    <xf numFmtId="180" fontId="0" fillId="7" borderId="0" xfId="0" applyNumberFormat="1" applyFill="1" applyAlignment="1">
      <alignment horizontal="left"/>
    </xf>
    <xf numFmtId="0" fontId="0" fillId="7" borderId="0" xfId="0" applyFont="1" applyFill="1" applyAlignment="1">
      <alignment horizontal="left"/>
    </xf>
    <xf numFmtId="0" fontId="0" fillId="7" borderId="0" xfId="0" applyFont="1" applyFill="1" applyAlignment="1">
      <alignment horizontal="left" vertical="center"/>
    </xf>
    <xf numFmtId="181" fontId="0" fillId="5" borderId="0" xfId="0" applyNumberFormat="1" applyFont="1" applyFill="1" applyAlignment="1">
      <alignment horizontal="left"/>
    </xf>
    <xf numFmtId="181" fontId="2" fillId="0" borderId="0" xfId="0" applyNumberFormat="1" applyFont="1" applyAlignment="1">
      <alignment horizontal="left"/>
    </xf>
    <xf numFmtId="177" fontId="2" fillId="0" borderId="0" xfId="0" applyNumberFormat="1" applyFont="1" applyAlignment="1">
      <alignment horizontal="left"/>
    </xf>
    <xf numFmtId="9" fontId="0" fillId="7" borderId="0" xfId="0" applyNumberFormat="1" applyFill="1" applyAlignment="1">
      <alignment horizontal="left"/>
    </xf>
    <xf numFmtId="176" fontId="0" fillId="7" borderId="0" xfId="0" applyNumberFormat="1" applyFill="1" applyAlignment="1">
      <alignment horizontal="left"/>
    </xf>
    <xf numFmtId="181" fontId="0" fillId="7" borderId="0" xfId="0" applyNumberFormat="1" applyFont="1" applyFill="1" applyAlignment="1">
      <alignment horizontal="left"/>
    </xf>
    <xf numFmtId="177" fontId="0" fillId="7" borderId="0" xfId="0" applyNumberFormat="1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180" fontId="0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9" fontId="0" fillId="0" borderId="0" xfId="0" applyNumberFormat="1" applyFill="1" applyAlignment="1">
      <alignment horizontal="left"/>
    </xf>
    <xf numFmtId="176" fontId="0" fillId="0" borderId="0" xfId="0" applyNumberFormat="1" applyFill="1" applyAlignment="1">
      <alignment horizontal="left"/>
    </xf>
    <xf numFmtId="181" fontId="0" fillId="0" borderId="0" xfId="0" applyNumberFormat="1" applyFill="1" applyAlignment="1">
      <alignment horizontal="left"/>
    </xf>
    <xf numFmtId="177" fontId="0" fillId="0" borderId="0" xfId="0" applyNumberFormat="1" applyFill="1" applyAlignment="1">
      <alignment horizontal="left"/>
    </xf>
    <xf numFmtId="0" fontId="0" fillId="10" borderId="0" xfId="0" applyFont="1" applyFill="1" applyAlignment="1">
      <alignment horizontal="left"/>
    </xf>
    <xf numFmtId="14" fontId="0" fillId="10" borderId="0" xfId="0" applyNumberFormat="1" applyFont="1" applyFill="1" applyAlignment="1">
      <alignment horizontal="left" vertical="center"/>
    </xf>
    <xf numFmtId="14" fontId="0" fillId="10" borderId="0" xfId="0" applyNumberFormat="1" applyFill="1" applyAlignment="1">
      <alignment horizontal="left"/>
    </xf>
    <xf numFmtId="180" fontId="0" fillId="10" borderId="0" xfId="0" applyNumberFormat="1" applyFill="1" applyAlignment="1">
      <alignment horizontal="left"/>
    </xf>
    <xf numFmtId="0" fontId="0" fillId="10" borderId="0" xfId="0" applyFont="1" applyFill="1" applyAlignment="1">
      <alignment horizontal="left" vertical="center"/>
    </xf>
    <xf numFmtId="0" fontId="0" fillId="0" borderId="0" xfId="0" applyNumberFormat="1" applyFont="1" applyFill="1"/>
    <xf numFmtId="9" fontId="0" fillId="10" borderId="0" xfId="0" applyNumberFormat="1" applyFill="1" applyAlignment="1">
      <alignment horizontal="left"/>
    </xf>
    <xf numFmtId="176" fontId="0" fillId="10" borderId="0" xfId="0" applyNumberFormat="1" applyFill="1" applyAlignment="1">
      <alignment horizontal="left"/>
    </xf>
    <xf numFmtId="181" fontId="0" fillId="10" borderId="0" xfId="0" applyNumberFormat="1" applyFill="1" applyAlignment="1">
      <alignment horizontal="left"/>
    </xf>
    <xf numFmtId="177" fontId="0" fillId="10" borderId="0" xfId="0" applyNumberFormat="1" applyFill="1" applyAlignment="1">
      <alignment horizontal="left"/>
    </xf>
    <xf numFmtId="0" fontId="0" fillId="10" borderId="0" xfId="0" applyFill="1"/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" xfId="53"/>
    <cellStyle name="常规 4" xfId="54"/>
    <cellStyle name="常规 4 2" xfId="55"/>
    <cellStyle name="常规 5" xfId="56"/>
    <cellStyle name="超链接 2" xfId="57"/>
    <cellStyle name="超链接 3" xfId="58"/>
    <cellStyle name="超链接 3 2" xfId="59"/>
    <cellStyle name="千位分隔 2" xfId="60"/>
  </cellStyles>
  <dxfs count="24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5" tint="0.399975585192419"/>
        </patternFill>
      </fill>
    </dxf>
    <dxf>
      <fill>
        <patternFill patternType="solid">
          <bgColor theme="5" tint="0.39997558519241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5" tint="0.399975585192419"/>
        </patternFill>
      </fill>
    </dxf>
    <dxf>
      <fill>
        <patternFill patternType="solid">
          <bgColor theme="5" tint="0.39997558519241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freshedDate="45505.4664375" refreshedBy="xb21cn" recordCount="632">
  <cacheSource type="worksheet">
    <worksheetSource ref="A1:AA1048576" sheet="总台账"/>
  </cacheSource>
  <cacheFields count="20">
    <cacheField name="日期" numFmtId="0"/>
    <cacheField name="入库日期" numFmtId="0"/>
    <cacheField name="类别" numFmtId="0"/>
    <cacheField name="物料编码" numFmtId="0">
      <sharedItems containsBlank="1" count="279">
        <m/>
        <s v="FL.01.00085"/>
        <s v="TL.01.00066"/>
        <s v="MB.LDC.M3X10"/>
        <s v="MB.LDC.M3X12"/>
        <s v="TL.01.00085"/>
        <s v="TL.01.00086"/>
        <s v="EE.CN.DB-009MA"/>
        <s v="EE.CN.DB-009FA"/>
        <s v="EE.HS.DB-009A"/>
        <s v="FL.01.00086"/>
        <s v="FL.01.00087"/>
        <s v="FL.01.00088"/>
        <s v="FL.01.00089"/>
        <s v="EE.CB.SMA-1MRSMA"/>
        <s v="EE.CB.SMA-0M5RSMA"/>
        <s v="EE.TR.A2005-001FA"/>
        <s v="EE.TR.A2005-001MA"/>
        <s v="EC.J.A2005HWRA-2X5A"/>
        <s v="MJ.YPMV1"/>
        <s v="EE.CN.C13-2FSWA"/>
        <s v="EE.CB.C13-2MA"/>
        <s v="EC.Q.PSO10-55008A"/>
        <s v="EE.CN.DB-17W2MA"/>
        <s v="EE.HS.DB-17W2A"/>
        <s v="FL.01.00069"/>
        <s v="FL.01.00070"/>
        <s v="EC.D.TO220-20100A"/>
        <s v="ET.FAN.8025-24VA"/>
        <s v="EE.LD.GX19-RGBA"/>
        <s v="EP.M.MSP-24V8A4A"/>
        <s v="GE.FT.00002"/>
        <s v="GQ.FB.00004"/>
        <s v="EC.J.3710F-2X30X2A"/>
        <s v="GE.GT.00004"/>
        <s v="GE.GT.00001"/>
        <s v="GE.GT.00003"/>
        <s v="GE.LN.00002"/>
        <s v="GE.LN.00003"/>
        <s v="GE.LN.00004"/>
        <s v="GE.LN.00005"/>
        <s v="FL.01.00071"/>
        <s v="EC.U.MSOP10-VCA824A"/>
        <s v="EC.U.CD542-ADEX10LPA"/>
        <s v="EC.L.1812-100NA"/>
        <s v="TL.01.00087"/>
        <s v="FL.01.00076"/>
        <s v="FL.01.00077"/>
        <s v="FL.01.00078"/>
        <s v="FL.01.00079"/>
        <s v="FL.01.00080"/>
        <s v="TL.01.00088"/>
        <s v="TL.01.00089"/>
        <s v="EC.Q.25N1-2SK3075A"/>
        <s v="EC.Q.SOT89-RFM04U6PA"/>
        <s v="TL.01.00090"/>
        <s v="TL.01.00091"/>
        <s v="TL.01.00092"/>
        <s v="MJ.GZ.OHGZV1-1"/>
        <s v="MJ.GZ.OHGZV1-2"/>
        <s v="MJ.GZ.GXJRV1-1"/>
        <s v="MJ.GZ.GXJRV1-2"/>
        <s v="FL.01.00090"/>
        <s v="TL.01.00093"/>
        <s v="TL.01.00094"/>
        <s v="TL.01.00095"/>
        <s v="TL.01.00096"/>
        <s v="TL.01.00097"/>
        <s v="TL.01.00098"/>
        <s v="TL.01.00099"/>
        <s v="TL.01.00100"/>
        <s v="TL.01.00101"/>
        <s v="TL.01.00102"/>
        <s v="TL.01.00103"/>
        <s v="TL.01.00104"/>
        <s v="TL.01.00105"/>
        <s v="TL.01.00106"/>
        <s v="TL.01.00107"/>
        <s v="TL.01.00108"/>
        <s v="TL.01.00109"/>
        <s v="TL.01.00110"/>
        <s v="TL.01.00111"/>
        <s v="TL.01.00112"/>
        <s v="FL.01.00091"/>
        <s v="FL.01.00092"/>
        <s v="EC.C.1210-10UA"/>
        <s v="EC.C.0603-100PA"/>
        <s v="EC.C.0603-1NA"/>
        <s v="EC.C.0603-10NA"/>
        <s v="EC.C.0603-100NA"/>
        <s v="EC.C.0603-1UA"/>
        <s v="EC.B.0805-220NA"/>
        <s v="EC.R.1206-0RA "/>
        <s v="EC.R.0603-0RA"/>
        <s v="EC.R.0603-1KA"/>
        <s v="EC.R.0603-2KA"/>
        <s v="EC.R.0603-10KA"/>
        <s v="EC.P.3296W-10KA"/>
        <s v="FL.01.00093"/>
        <s v="EE.TB.KF2EDG-002MA"/>
        <s v="FL.01.00082"/>
        <s v="EC.CT.JZ-40PA"/>
        <s v="EC.D.SOT233-432A"/>
        <s v="EC.U.SOT235-7219A"/>
        <s v="EC.U.LFCSP24-8833A"/>
        <s v="EC.U.LQFP48-GD32A"/>
        <s v="EC.U.SOT236-51430YFA"/>
        <s v="EC.U.SOT238-332A"/>
        <s v="EC.D.SMA-J24CA"/>
        <s v="EC.J.A2541WVS-2X4A"/>
        <s v="EC.J.KF2EDGR-002A"/>
        <s v="EC.L.0402S-3U3A"/>
        <s v="EC.S.SMT127-01PA"/>
        <s v="EC.S.BT43-001A"/>
        <s v="EC.J.70AA-005MA"/>
        <s v="EC.J.70AA-005FA"/>
        <s v="EC.D.SOD323-PMEG6010A"/>
        <s v="EC.D.SOT233-PESD15VA"/>
        <s v="EC.P.3214W-2KA"/>
        <s v="EC.C.D8-220UB"/>
        <s v="EC.D.SOD323-316A"/>
        <s v="EC.D.SOD323-54WSA"/>
        <s v="EC.U.MSOP12-43631A"/>
        <s v="EC.U.QFN24-25148A"/>
        <s v="EC.U.VQFN28-5176A"/>
        <s v="EC.R.0612-0R0025A"/>
        <s v="EC.U.SOT238-358BAA"/>
        <s v="EC.U.SOT235-70950A"/>
        <s v="EE.CB.IPEX-0M3A"/>
        <s v="GQ.FB.00005"/>
        <s v="TL.01.00113"/>
        <s v="GQ.FB.00006"/>
        <s v="EC.U.SC70-331A"/>
        <s v="EC.U.SC70-3157A"/>
        <s v="EC.U.SOT235-20191V2A"/>
        <s v="EC.U.SOT235-90132V5A"/>
        <s v="EC.CF.0603-1UA"/>
        <s v="EC.D.SMA-J05A"/>
        <s v="EC.L.0805-1UA"/>
        <s v="EC.J.KF128-002A"/>
        <s v="EC.J.A2547WV-002PA"/>
        <s v="EC.J.KF128-012A"/>
        <s v="EC.J.USB-TYPEC16A"/>
        <s v="EC.U.F256-EP4CE15A"/>
        <s v="EC.U.MSOP10-4728A"/>
        <s v="EC.U.SOT235-9700A"/>
        <s v="EC.U.TSSOP16-M3232A"/>
        <s v="EC.U.X2QFN-2024A"/>
        <s v="EC.U.CR1220-2SMTA"/>
        <s v="EC.J.A2547WV-2X5A"/>
        <s v="EC.J.A2541WV-2X5A"/>
        <s v="EC.J.A2541WV-2X4A"/>
        <s v="EC.J.A2541HWV-2X9A"/>
        <s v="EC.J.A2541HWV-2X8A"/>
        <s v="EC.J.A2541WV-003PA"/>
        <s v="EE.TB.A2547H-002A"/>
        <s v="EE.TR.A2547-001MA"/>
        <s v="GQ.CM.00002"/>
        <s v="GQ.CM.00003"/>
        <s v="TL.01.00114"/>
        <s v="TL.01.00115"/>
        <s v="EC.U.SOT236-181A"/>
        <s v="EC.B.0603-220RA"/>
        <s v="EC.B.0402-600RA"/>
        <s v="EC.D.SOT233-54SA"/>
        <s v="EC.J.DB-09RFA"/>
        <s v="EC.Q.SOT233-3906A"/>
        <s v="EC.Y.XS3225-50M0A"/>
        <s v="EC.Q.DFN8-100N06A"/>
        <s v="EC.J.SMB-JEA"/>
        <s v="EC.J.SMB-JWEA"/>
        <s v="EE.CB.A2541-10P030FMA"/>
        <s v="EE.TB.A2541H-2X9A"/>
        <s v="EE.TB.KF2EDG-002MB"/>
        <s v="EE.CB.RJ45-1M0A"/>
        <s v="EE.CB.SMAB-0M5A"/>
        <s v="TL.02.00013"/>
        <s v="TL.02.00076"/>
        <s v="EC.L.1004C-10UA"/>
        <s v="EC.U.MSOP8-628A"/>
        <s v="EC.U.QFN24-8426A"/>
        <s v="EC.U.SOT235-70933A"/>
        <s v="EC.U.LQFP100-GD32A"/>
        <s v="TL.01.00120"/>
        <s v="TL.01.00121"/>
        <s v="TL.01.00130"/>
        <s v="TL.01.00131"/>
        <s v="GQ.CM.00004"/>
        <s v="TL.02.00077"/>
        <s v="EC.Q.DFN8-36N06A"/>
        <s v="TL.01.00136"/>
        <s v="TL.01.00137"/>
        <s v="TL.01.00138"/>
        <s v="TL.01.00139"/>
        <s v="TL.01.00145"/>
        <s v="TL.01.00146"/>
        <s v="TL.02.00081"/>
        <s v="EC.ACMC.2P-20NCA"/>
        <s v="EC.ACE.CW4L2-6A"/>
        <s v="TL.02.00082"/>
        <s v="TL.02.00083"/>
        <s v="TL.02.00084"/>
        <s v="TL.02.00085"/>
        <s v="EE.CB.RVVSP402-200MA"/>
        <s v="EE.MR.DIN-1M0A"/>
        <s v="TL.01.00148"/>
        <s v="ET.TR.NT4-103A"/>
        <s v="FL.01.00019"/>
        <s v="TL.02.00086"/>
        <s v="TL.01.00152"/>
        <s v="EC.J.KF2EDGVM-008B"/>
        <s v="EC.J.A2541WV-2X8A"/>
        <s v="EC.J.A2541WV-2X9A"/>
        <s v="EC.J.A2541WV-2X12A"/>
        <s v="EC.K.115F-DTDPB"/>
        <s v="EC.L.1004C-33UA"/>
        <s v="EC.L.1004C-100UA"/>
        <s v="EE.TB.KF2EDGKDM-008B"/>
        <s v="TL.01.00155"/>
        <s v="TL.01.00156"/>
        <s v="TL.01.00157"/>
        <s v="TL.01.00158"/>
        <s v="EC.U.DIP14-324A"/>
        <s v="TL.01.00161"/>
        <s v="TL.01.00162"/>
        <s v="GE.CT.00006"/>
        <s v="EC.C.D5-47UA"/>
        <s v="EC.D.0603-EBLUA"/>
        <s v="EC.D.0603-EGRNA"/>
        <s v="EC.D.0603-EREDA"/>
        <s v="EC.D.TO277-V8P10A"/>
        <s v="EC.J.2510-002A"/>
        <s v="EC.J.A1257WVS-008A"/>
        <s v="EC.J.A2541WV-002A"/>
        <s v="EC.J.KF2EDGERMA-2X5C"/>
        <s v="EE.TB.KF2EDGKEM-2X5C"/>
        <s v="EC.L.1206-10UA"/>
        <s v="EC.Q.TO247-6284A"/>
        <s v="EC.R.1218-0RA"/>
        <s v="EC.S.BT43-01A"/>
        <s v="EC.S.SMT127-01A"/>
        <s v="EC.U.SOT235-27517A"/>
        <s v="EC.U.SOT235-310A"/>
        <s v="TL.01.00163"/>
        <s v="TL.01.00164"/>
        <s v="TL.02.00087"/>
        <s v="EE.TR.CP-03A"/>
        <s v="EE.TB.SM-002FA_x000a_"/>
        <s v="EE.TB.SM-002MA"/>
        <s v="EE.TB.SM-004FA"/>
        <s v="EE.TB.SM-004MA"/>
        <s v="EE.TR.SM-001FA_x000a_"/>
        <s v="EE.TR.SM-001MA"/>
        <s v="TL.02.00088"/>
        <s v="EC.J.A2006WV-2X5A"/>
        <s v="EC.J.3710-2X30MA"/>
        <s v="EC.J.DB-025TRMA"/>
        <s v="EC.J.DB-037TRMA"/>
        <s v="EC.J.FPC05-040MA"/>
        <s v="EC.J.KF2EDGERMA-2X9C"/>
        <s v="EC.J.RJ45-911105A"/>
        <s v="EC.PM.1209-2405A"/>
        <s v="EC.S.SMT127-08PA"/>
        <s v="EC.U.SO08L-2270A"/>
        <s v="EC.U.SOIC08-3078A"/>
        <s v="EC.U.SOIC16-2914A"/>
        <s v="EC.U.SSOP16-7740A"/>
        <s v="EE.TB.A2006H-2X5A"/>
        <s v="EE.TR.A2006-001A"/>
        <s v="EE.TB.DB-025FA"/>
        <s v="EE.TB.DB-037FA"/>
        <s v="EE.TH.DB-09A"/>
        <s v="EE.TH.DB-25A"/>
        <s v="EE.TH.DB-37A"/>
        <s v="EE.TB.KF2EDGKEM-2X9C"/>
        <s v="TL.02.00089"/>
        <s v="TL.02.00090"/>
        <s v="TL.02.00091"/>
        <s v="TL.02.00092"/>
      </sharedItems>
    </cacheField>
    <cacheField name="合同号" numFmtId="0"/>
    <cacheField name="供应商" numFmtId="0"/>
    <cacheField name="物料名称" numFmtId="0">
      <sharedItems containsBlank="1" count="171">
        <s v="实验凳（矮）"/>
        <s v="实验凳（高）"/>
        <s v="吧凳"/>
        <s v="货架"/>
        <s v="不锈钢换鞋凳"/>
        <s v="折叠梯子"/>
        <s v="液压车"/>
        <s v="内六角沉头螺钉 "/>
        <s v="万用表"/>
        <s v="电流钳"/>
        <s v="DB9连接器"/>
        <s v="DB9连接器外壳"/>
        <s v="樱花记号笔"/>
        <s v="SMA线"/>
        <s v="端子"/>
        <s v="连接器"/>
        <s v="机箱"/>
        <s v="电源插座"/>
        <s v="电源线"/>
        <s v="PD55008TR-E"/>
        <s v="17W2连接器"/>
        <s v="17W2外壳"/>
        <s v="螺丝"/>
        <s v="硅胶垫片"/>
        <s v="二极管"/>
        <s v="8025风扇"/>
        <s v="19mm指示灯"/>
        <s v="24V电源"/>
        <s v="滤光片"/>
        <s v="光纤"/>
        <s v="#4毛细管"/>
        <s v="1#玻璃管"/>
        <s v="3#玻璃管"/>
        <s v="#2透镜"/>
        <s v="#3透镜"/>
        <s v="#4透镜"/>
        <s v="#5透镜"/>
        <s v="光纤耦合器组件"/>
        <s v="VGA芯片"/>
        <s v="混频器"/>
        <s v="电感"/>
        <s v="研磨夹具"/>
        <s v="研磨砂纸 (30um)"/>
        <s v="研磨砂纸 (9um)"/>
        <s v="研磨砂纸 (1um)"/>
        <s v="抛光片 (33um)"/>
        <s v="研磨液"/>
        <s v="电子秤"/>
        <s v="超声波清洗机"/>
        <s v="放大器"/>
        <s v="铁皮剪"/>
        <s v="显示器"/>
        <s v="手动角度滑台"/>
        <s v="X轴手动滑台左"/>
        <s v="MJ.GZ.OHGZV1-1"/>
        <s v="MJ.GZ.OHGZV1-2"/>
        <s v="MJ.GZ.GXJRV1-1"/>
        <s v="MJ.GZ.GXJRV1-2"/>
        <s v="USB转RS232线"/>
        <s v="绕线电感本"/>
        <s v="1206高压电容"/>
        <s v="1207高压电容"/>
        <s v="1208高压电容"/>
        <s v="1209高压电容"/>
        <s v="1210高压电容"/>
        <s v="1211高压电容"/>
        <s v="1212高压电容"/>
        <s v="1213高压电容"/>
        <s v="1214高压电容"/>
        <s v="1215高压电容"/>
        <s v="1216高压电容"/>
        <s v="1217高压电容"/>
        <s v="1218高压电容"/>
        <s v="1219高压电容"/>
        <s v="1220高压电容"/>
        <s v="1221高压电容"/>
        <s v="1222高压电容"/>
        <s v="1223高压电容"/>
        <s v="1224高压电容"/>
        <s v="贴片元件盒"/>
        <s v="电容"/>
        <s v="磁珠"/>
        <s v="电阻"/>
        <s v="电位器"/>
        <s v="SMT圆盘盒"/>
        <s v="热缩管"/>
        <s v="可调电容"/>
        <s v="稳压二极管"/>
        <s v="比较器"/>
        <s v="硬盘"/>
        <s v="TEC驱动器"/>
        <s v="MCU"/>
        <s v="电源芯片"/>
        <s v="CAN芯片"/>
        <s v="TVS"/>
        <s v="排针"/>
        <s v="连接器（插座+端子块）"/>
        <s v="拨码开关"/>
        <s v="轻触开关"/>
        <s v="压缩触点公头"/>
        <s v="压缩触点母头"/>
        <s v="指纹锁"/>
        <s v="躺椅"/>
        <s v="芯片"/>
        <s v="IPEX线"/>
        <s v="掺镱光纤"/>
        <s v="摄像头模块"/>
        <s v="屏幕"/>
        <m/>
        <s v="电池夹"/>
        <s v="端子外壳"/>
        <s v="（6+1）X1合束器"/>
        <s v="电阻本"/>
        <s v="电容本"/>
        <s v="DB9母头"/>
        <s v="三极管"/>
        <s v="晶振"/>
        <s v="MOSFET"/>
        <s v="成品线"/>
        <s v="杜邦外壳"/>
        <s v="端子块"/>
        <s v="网线"/>
        <s v="射频线"/>
        <s v="裸纤适配器"/>
        <s v="防潮箱"/>
        <s v="激光笔"/>
        <s v="双层平板推车"/>
        <s v="摄像头"/>
        <s v="USB转RS485模块"/>
        <s v="（2+1）X1合束器"/>
        <s v="激光二极管"/>
        <s v="电动推杆小电机"/>
        <s v="金属软管"/>
        <s v="橡皮筋"/>
        <s v="矿泉水"/>
        <s v="回形针"/>
        <s v="LED长条灯"/>
        <s v="卷纸"/>
        <s v="抽纸"/>
        <s v="电动冲击扳手"/>
        <s v="内六角批头"/>
        <s v="内六角扳手"/>
        <s v="交流接触器"/>
        <s v="交流滤波器"/>
        <s v="mini USB线"/>
        <s v="SV套装"/>
        <s v="光耦模块"/>
        <s v="屏蔽双绞线"/>
        <s v="电气导轨"/>
        <s v="光学面包板"/>
        <s v="热敏电阻"/>
        <s v="导热硅脂"/>
        <s v="钻孔定孔器"/>
        <s v="远心镜头"/>
        <s v="继电器"/>
        <s v="光纤剥线钳"/>
        <s v="卷尺"/>
        <s v="振镜"/>
        <s v="正负电源模块"/>
        <s v="AOM晶体（声光调制器）"/>
        <s v="开关"/>
        <s v="放线盘"/>
        <s v="工作台"/>
        <s v="冷压端子"/>
        <s v="扳手套筒"/>
        <s v="电压模块"/>
        <s v="光耦"/>
        <s v="scsi端子台+数据线"/>
        <s v="rs422转TTL模块"/>
        <s v="rs485转TTL模块"/>
        <s v="电源分线盒"/>
      </sharedItems>
    </cacheField>
    <cacheField name="规格型号" numFmtId="0"/>
    <cacheField name="备注" numFmtId="0"/>
    <cacheField name="申请人" numFmtId="0"/>
    <cacheField name="数量" numFmtId="0"/>
    <cacheField name="单位" numFmtId="0"/>
    <cacheField name="币别" numFmtId="0"/>
    <cacheField name="税率" numFmtId="0"/>
    <cacheField name="未税单价" numFmtId="0">
      <sharedItems containsBlank="1" containsNumber="1" containsMixedTypes="1" count="139">
        <n v="116.814159292035"/>
        <n v="152.212389380531"/>
        <n v="64.6017699115044"/>
        <n v="380.530973451328"/>
        <n v="303.53982300885"/>
        <n v="508.849557522124"/>
        <n v="158.407079646018"/>
        <n v="1371.6814159292"/>
        <n v="0.0486725663716814"/>
        <n v="0.0530973451327434"/>
        <n v="338.053097345133"/>
        <n v="331.858407079646"/>
        <n v="3.36283185840708"/>
        <n v="3.53982300884956"/>
        <n v="1.76991150442478"/>
        <n v="5.30973451327434"/>
        <n v="12.3893805309735"/>
        <n v="9.73451327433628"/>
        <n v="0.106194690265487"/>
        <n v="0.15929203539823"/>
        <n v="0.707964601769912"/>
        <n v="1769.91150442478"/>
        <n v="19.7345132743363"/>
        <n v="8.8495575221239"/>
        <n v="100.884955752212"/>
        <n v="16.8141592920354"/>
        <n v="13.2743362831858"/>
        <n v="0.0442477876106195"/>
        <n v="0.0132743362831858"/>
        <n v="3.00884955752212"/>
        <n v="21.6814159292035"/>
        <n v="371.681415929204"/>
        <n v="14.1592920353982"/>
        <n v="4.69026548672566"/>
        <n v="7.52212389380531"/>
        <n v="1.15044247787611"/>
        <n v="1.32743362831858"/>
        <n v="2.65486725663717"/>
        <n v="15.0442477876106"/>
        <n v="66.3716814159292"/>
        <n v="33.6283185840708"/>
        <n v="1061.94690265487"/>
        <n v="2.0353982300885"/>
        <n v="3.09734513274336"/>
        <n v="84.070796460177"/>
        <n v="442.477876106195"/>
        <n v="172.566371681416"/>
        <n v="37.1681415929204"/>
        <n v="18.5840707964602"/>
        <n v="35.3982300884956"/>
        <n v="751.327433628319"/>
        <n v="251.327433628319"/>
        <n v="216.814159292035"/>
        <n v="88.495575221239"/>
        <n v="44.2477876106195"/>
        <n v="106.194690265487"/>
        <n v="75.2212389380531"/>
        <n v="154.867256637168"/>
        <n v="0.221238938053097"/>
        <n v="0.265486725663717"/>
        <n v="0.176991150442478"/>
        <n v="53.0973451327434"/>
        <n v="28.3185840707965"/>
        <n v="0.619469026548673"/>
        <n v="79.6460176991151"/>
        <n v="0.088495575221239"/>
        <n v="15.929203539823"/>
        <n v="2.83185840707965"/>
        <n v="10.6194690265487"/>
        <n v="1.5929203539823"/>
        <n v="0.442477876106195"/>
        <n v="19.9115044247788"/>
        <n v="353.097345132743"/>
        <n v="72.5663716814159"/>
        <n v="0.353982300884956"/>
        <n v="0.530973451327434"/>
        <e v="#VALUE!"/>
        <n v="123.008849557522"/>
        <n v="2.21238938053097"/>
        <n v="17.6991150442478"/>
        <n v="2.38938053097345"/>
        <n v="0.663716814159292"/>
        <n v="70.7964601769912"/>
        <n v="11.9469026548673"/>
        <n v="10.1769911504425"/>
        <n v="55.3097345132743"/>
        <n v="2.12389380530973"/>
        <n v="3.89380530973451"/>
        <n v="2123.89380530973"/>
        <n v="161.061946902655"/>
        <m/>
        <n v="0.292035398230089"/>
        <n v="0.752212389380531"/>
        <n v="0.309734513274336"/>
        <n v="0.398230088495575"/>
        <n v="0.796460176991151"/>
        <n v="1.41592920353982"/>
        <n v="4.86725663716814"/>
        <n v="0.884955752212389"/>
        <n v="15.4867256637168"/>
        <n v="0.132743362831858"/>
        <n v="2212.38938053097"/>
        <n v="3362.83185840708"/>
        <n v="0.0353982300884956"/>
        <n v="0.0265486725663717"/>
        <n v="0.0619469026548673"/>
        <n v="0.0707964601769912"/>
        <n v="7.07964601769912"/>
        <n v="48.6725663716814"/>
        <n v="469.026548672566"/>
        <n v="36.283185840708"/>
        <n v="19.4690265486726"/>
        <n v="361.061946902655"/>
        <n v="51.3274336283186"/>
        <n v="513.274336283186"/>
        <n v="60.1769911504425"/>
        <n v="4.42477876106195"/>
        <n v="132.743362831858"/>
        <n v="0"/>
        <n v="681.41592920354"/>
        <n v="200"/>
        <n v="21.2389380530973"/>
        <n v="67.2566371681416"/>
        <n v="30.0884955752212"/>
        <n v="3.1858407079646"/>
        <n v="818.58407079646"/>
        <n v="139.823008849558"/>
        <n v="973.451327433628"/>
        <n v="6.01769911504425"/>
        <n v="491.150442477876"/>
        <n v="460.176991150443"/>
        <n v="662.83185840708"/>
        <n v="1.90265486725664"/>
        <n v="27.4336283185841"/>
        <n v="0.194690265486726"/>
        <n v="6.19469026548673"/>
        <n v="424.778761061947"/>
        <n v="654.867256637168"/>
        <n v="26.5486725663717"/>
      </sharedItems>
    </cacheField>
    <cacheField name="含税单价" numFmtId="0"/>
    <cacheField name="含税总价" numFmtId="0"/>
    <cacheField name="到货情况" numFmtId="0"/>
    <cacheField name="发票情况" numFmtId="0"/>
    <cacheField name="付款情况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2">
  <r>
    <d v="2023-06-13T00:00:00"/>
    <m/>
    <s v="办公用品"/>
    <x v="0"/>
    <m/>
    <s v="上海优人电子有限公司"/>
    <x v="0"/>
    <s v="50cm PU微软面"/>
    <m/>
    <s v="李（光学）"/>
    <n v="5"/>
    <s v="个"/>
    <s v="人民币"/>
    <n v="1.1299999999999999"/>
    <x v="0"/>
    <n v="132"/>
    <n v="660"/>
    <s v="已到"/>
    <s v="已到"/>
    <s v="9.22已支付"/>
  </r>
  <r>
    <d v="2023-06-13T00:00:00"/>
    <m/>
    <s v="办公用品"/>
    <x v="0"/>
    <m/>
    <s v="上海优人电子有限公司"/>
    <x v="1"/>
    <s v="70cm PU微软面"/>
    <m/>
    <s v="李（光学）"/>
    <n v="10"/>
    <s v="个"/>
    <s v="人民币"/>
    <n v="1.1299999999999999"/>
    <x v="1"/>
    <n v="172"/>
    <n v="1720"/>
    <s v="已到"/>
    <s v="已到"/>
    <s v="9.22已支付"/>
  </r>
  <r>
    <d v="2023-06-13T00:00:00"/>
    <m/>
    <s v="办公用品"/>
    <x v="0"/>
    <m/>
    <s v="上海优人电子有限公司"/>
    <x v="2"/>
    <s v="60cm 全黑腿  浅灰色"/>
    <m/>
    <s v="金"/>
    <n v="5"/>
    <s v="个"/>
    <s v="人民币"/>
    <n v="1.1299999999999999"/>
    <x v="2"/>
    <n v="73"/>
    <n v="365"/>
    <s v="已到"/>
    <s v="已到"/>
    <s v="9.22已支付"/>
  </r>
  <r>
    <d v="2023-06-13T00:00:00"/>
    <m/>
    <s v="办公用品"/>
    <x v="0"/>
    <m/>
    <s v="上海优人电子有限公司"/>
    <x v="3"/>
    <s v="2000*500*2000mm  主架  白色"/>
    <m/>
    <s v="金"/>
    <n v="6"/>
    <s v="个"/>
    <s v="人民币"/>
    <n v="1.1299999999999999"/>
    <x v="3"/>
    <n v="430"/>
    <n v="2580"/>
    <s v="已到"/>
    <s v="已到"/>
    <s v="9.22已支付"/>
  </r>
  <r>
    <d v="2023-06-13T00:00:00"/>
    <m/>
    <s v="办公用品"/>
    <x v="0"/>
    <m/>
    <s v="上海优人电子有限公司"/>
    <x v="3"/>
    <s v="1500*500*2000mm  主架  白色"/>
    <m/>
    <s v="金"/>
    <n v="2"/>
    <s v="个"/>
    <s v="人民币"/>
    <n v="1.1299999999999999"/>
    <x v="4"/>
    <n v="343"/>
    <n v="686"/>
    <s v="已到"/>
    <s v="已到"/>
    <s v="9.22已支付"/>
  </r>
  <r>
    <d v="2023-06-13T00:00:00"/>
    <m/>
    <s v="办公用品"/>
    <x v="0"/>
    <m/>
    <s v="上海优人电子有限公司"/>
    <x v="4"/>
    <s v="1500*300*450mm  1.2厚"/>
    <m/>
    <s v="李（光学）"/>
    <n v="1"/>
    <s v="个"/>
    <s v="人民币"/>
    <n v="1.1299999999999999"/>
    <x v="5"/>
    <n v="575"/>
    <n v="575"/>
    <s v="已到"/>
    <s v="已到"/>
    <s v="9.22已支付"/>
  </r>
  <r>
    <d v="2023-07-13T00:00:00"/>
    <m/>
    <s v="辅料"/>
    <x v="1"/>
    <m/>
    <s v="上海优人电子有限公司"/>
    <x v="5"/>
    <m/>
    <m/>
    <s v="金"/>
    <n v="1"/>
    <s v="张"/>
    <s v="人民币"/>
    <n v="1.1299999999999999"/>
    <x v="6"/>
    <n v="179"/>
    <n v="179"/>
    <s v="已到"/>
    <s v="已到"/>
    <s v="24.4.16已支付"/>
  </r>
  <r>
    <d v="2023-07-13T00:00:00"/>
    <m/>
    <s v="工具"/>
    <x v="2"/>
    <m/>
    <s v="上海优人电子有限公司"/>
    <x v="6"/>
    <s v="1000KG  升高1M"/>
    <m/>
    <s v="李（光学）"/>
    <n v="1"/>
    <s v="台"/>
    <s v="人民币"/>
    <n v="1.1299999999999999"/>
    <x v="7"/>
    <n v="1550"/>
    <n v="1550"/>
    <s v="已到"/>
    <s v="已到"/>
    <s v="24.4.16已支付"/>
  </r>
  <r>
    <d v="2023-07-21T00:00:00"/>
    <m/>
    <s v="辅料"/>
    <x v="3"/>
    <m/>
    <s v="上海优人电子有限公司"/>
    <x v="7"/>
    <s v="M3X10"/>
    <m/>
    <s v="李（光学）"/>
    <n v="1040"/>
    <s v="个"/>
    <s v="人民币"/>
    <n v="1.1299999999999999"/>
    <x v="8"/>
    <n v="5.5E-2"/>
    <n v="57.2"/>
    <s v="已到"/>
    <s v="已到"/>
    <s v="24.4.16已支付"/>
  </r>
  <r>
    <d v="2023-07-21T00:00:00"/>
    <m/>
    <s v="辅料"/>
    <x v="4"/>
    <m/>
    <s v="上海优人电子有限公司"/>
    <x v="7"/>
    <s v="M3X12"/>
    <m/>
    <s v="李（光学）"/>
    <n v="1040"/>
    <s v="个"/>
    <s v="人民币"/>
    <n v="1.1299999999999999"/>
    <x v="9"/>
    <n v="0.06"/>
    <n v="62.4"/>
    <s v="已到"/>
    <s v="已到"/>
    <s v="24.4.16已支付"/>
  </r>
  <r>
    <d v="2023-08-02T00:00:00"/>
    <m/>
    <s v="工具"/>
    <x v="5"/>
    <m/>
    <s v="上海优人电子有限公司"/>
    <x v="8"/>
    <s v="UT61D+"/>
    <m/>
    <s v="李（电子）"/>
    <n v="1"/>
    <s v="个"/>
    <s v="人民币"/>
    <n v="1.1299999999999999"/>
    <x v="10"/>
    <n v="382"/>
    <n v="382"/>
    <s v="已到"/>
    <s v="已到"/>
    <s v="24.4.16已支付"/>
  </r>
  <r>
    <d v="2023-08-02T00:00:00"/>
    <m/>
    <s v="工具"/>
    <x v="6"/>
    <m/>
    <s v="上海优人电子有限公司"/>
    <x v="9"/>
    <s v="CC65电流钳接示波器用"/>
    <m/>
    <s v="李（电子）"/>
    <n v="1"/>
    <s v="个"/>
    <s v="人民币"/>
    <n v="1.1299999999999999"/>
    <x v="11"/>
    <n v="375"/>
    <n v="375"/>
    <s v="已到"/>
    <s v="已到"/>
    <s v="24.4.16已支付"/>
  </r>
  <r>
    <d v="2023-08-08T00:00:00"/>
    <m/>
    <s v="电子"/>
    <x v="7"/>
    <m/>
    <s v="上海优人电子有限公司"/>
    <x v="10"/>
    <s v="DB9公头 焊线 车针"/>
    <m/>
    <s v="李（电子）"/>
    <n v="20"/>
    <s v="个"/>
    <s v="人民币"/>
    <n v="1.1299999999999999"/>
    <x v="12"/>
    <n v="3.8"/>
    <n v="76"/>
    <s v="已到"/>
    <s v="已到"/>
    <s v="24.4.16已支付"/>
  </r>
  <r>
    <d v="2023-08-08T00:00:00"/>
    <m/>
    <s v="电子"/>
    <x v="8"/>
    <m/>
    <s v="上海优人电子有限公司"/>
    <x v="10"/>
    <s v="DB9母头 焊线 车针"/>
    <m/>
    <s v="李（电子）"/>
    <n v="20"/>
    <s v="个"/>
    <s v="人民币"/>
    <n v="1.1299999999999999"/>
    <x v="13"/>
    <n v="4"/>
    <n v="80"/>
    <s v="已到"/>
    <s v="已到"/>
    <s v="24.4.16已支付"/>
  </r>
  <r>
    <d v="2023-08-08T00:00:00"/>
    <m/>
    <s v="电子"/>
    <x v="9"/>
    <m/>
    <s v="上海优人电子有限公司"/>
    <x v="11"/>
    <s v="DB9连接器外壳 金属"/>
    <m/>
    <s v="李（电子）"/>
    <n v="20"/>
    <s v="个"/>
    <s v="人民币"/>
    <n v="1.1299999999999999"/>
    <x v="14"/>
    <n v="2"/>
    <n v="40"/>
    <s v="已到"/>
    <s v="已到"/>
    <s v="24.4.16已支付"/>
  </r>
  <r>
    <d v="2023-08-11T00:00:00"/>
    <m/>
    <s v="辅料"/>
    <x v="10"/>
    <m/>
    <s v="上海优人电子有限公司"/>
    <x v="12"/>
    <s v="红"/>
    <m/>
    <s v="李（光学）"/>
    <n v="10"/>
    <s v="支"/>
    <s v="人民币"/>
    <n v="1.1299999999999999"/>
    <x v="15"/>
    <n v="6"/>
    <n v="60"/>
    <s v="已到"/>
    <s v="已到"/>
    <s v="24.4.16已支付"/>
  </r>
  <r>
    <d v="2023-08-11T00:00:00"/>
    <m/>
    <s v="辅料"/>
    <x v="11"/>
    <m/>
    <s v="上海优人电子有限公司"/>
    <x v="12"/>
    <s v="黑"/>
    <m/>
    <s v="李（光学）"/>
    <n v="10"/>
    <s v="支"/>
    <s v="人民币"/>
    <n v="1.1299999999999999"/>
    <x v="15"/>
    <n v="6"/>
    <n v="60"/>
    <s v="已到"/>
    <s v="已到"/>
    <s v="24.4.16已支付"/>
  </r>
  <r>
    <d v="2023-08-11T00:00:00"/>
    <m/>
    <s v="辅料"/>
    <x v="12"/>
    <m/>
    <s v="上海优人电子有限公司"/>
    <x v="12"/>
    <s v="蓝"/>
    <m/>
    <s v="李（光学）"/>
    <n v="12"/>
    <s v="支"/>
    <s v="人民币"/>
    <n v="1.1299999999999999"/>
    <x v="15"/>
    <n v="6"/>
    <n v="72"/>
    <s v="已到"/>
    <s v="已到"/>
    <s v="24.4.16已支付"/>
  </r>
  <r>
    <d v="2023-08-11T00:00:00"/>
    <m/>
    <s v="辅料"/>
    <x v="13"/>
    <m/>
    <s v="上海优人电子有限公司"/>
    <x v="12"/>
    <s v="绿"/>
    <m/>
    <s v="李（光学）"/>
    <n v="10"/>
    <s v="支"/>
    <s v="人民币"/>
    <n v="1.1299999999999999"/>
    <x v="15"/>
    <n v="6"/>
    <n v="60"/>
    <s v="已到"/>
    <s v="已到"/>
    <s v="24.4.16已支付"/>
  </r>
  <r>
    <d v="2023-08-17T00:00:00"/>
    <m/>
    <s v="辅料"/>
    <x v="14"/>
    <m/>
    <s v="上海优人电子有限公司"/>
    <x v="13"/>
    <s v="1米 弯公头转直公头"/>
    <m/>
    <s v="李（电子）"/>
    <n v="10"/>
    <s v="根"/>
    <s v="人民币"/>
    <n v="1.1299999999999999"/>
    <x v="16"/>
    <n v="14"/>
    <n v="140"/>
    <s v="已到"/>
    <s v="已到"/>
    <s v="24.4.16已支付"/>
  </r>
  <r>
    <d v="2023-08-17T00:00:00"/>
    <m/>
    <s v="辅料"/>
    <x v="15"/>
    <m/>
    <s v="上海优人电子有限公司"/>
    <x v="13"/>
    <s v="0.5米 弯公头转直公头"/>
    <m/>
    <s v="李（电子）"/>
    <n v="10"/>
    <s v="根"/>
    <s v="人民币"/>
    <n v="1.1299999999999999"/>
    <x v="17"/>
    <n v="11"/>
    <n v="110"/>
    <s v="已到"/>
    <s v="已到"/>
    <s v="24.4.16已支付"/>
  </r>
  <r>
    <d v="2023-08-28T00:00:00"/>
    <m/>
    <s v="辅料"/>
    <x v="16"/>
    <m/>
    <s v="上海优人电子有限公司"/>
    <x v="14"/>
    <s v="2.00mm压线端子 母头"/>
    <m/>
    <s v="李（电子）"/>
    <n v="500"/>
    <s v="个"/>
    <s v="人民币"/>
    <n v="1.1299999999999999"/>
    <x v="18"/>
    <n v="0.12"/>
    <n v="60"/>
    <s v="已到"/>
    <s v="已到"/>
    <s v="24.4.16已支付"/>
  </r>
  <r>
    <d v="2023-08-28T00:00:00"/>
    <m/>
    <s v="辅料"/>
    <x v="17"/>
    <m/>
    <s v="上海优人电子有限公司"/>
    <x v="14"/>
    <s v="2.00mm压线端子 公针"/>
    <m/>
    <s v="李（电子）"/>
    <n v="500"/>
    <s v="个"/>
    <s v="人民币"/>
    <n v="1.1299999999999999"/>
    <x v="19"/>
    <n v="0.18"/>
    <n v="90"/>
    <s v="已到"/>
    <s v="已到"/>
    <s v="24.4.16已支付"/>
  </r>
  <r>
    <d v="2023-08-28T00:00:00"/>
    <m/>
    <s v="电子"/>
    <x v="18"/>
    <m/>
    <s v="上海优人电子有限公司"/>
    <x v="15"/>
    <s v="2*5 2.00mm间距 连接器 CJT A2005-2X5PA"/>
    <m/>
    <s v="李（电子）"/>
    <n v="20"/>
    <s v="个"/>
    <s v="人民币"/>
    <n v="1.1299999999999999"/>
    <x v="20"/>
    <n v="0.8"/>
    <n v="16"/>
    <s v="已到"/>
    <s v="已到"/>
    <s v="24.4.16已支付"/>
  </r>
  <r>
    <d v="2023-08-30T00:00:00"/>
    <m/>
    <s v="机械"/>
    <x v="19"/>
    <s v="CH23083001"/>
    <s v="上海勋阳金属制品有限公司"/>
    <x v="16"/>
    <s v="MJ.YPMV1"/>
    <m/>
    <s v="机械"/>
    <n v="3"/>
    <s v="套"/>
    <s v="人民币"/>
    <n v="1.1299999999999999"/>
    <x v="21"/>
    <n v="2000"/>
    <n v="6000"/>
    <s v="已到"/>
    <s v="已到"/>
    <s v="已支付"/>
  </r>
  <r>
    <d v="2023-08-30T00:00:00"/>
    <m/>
    <s v="电子"/>
    <x v="20"/>
    <m/>
    <s v="上海优人电子有限公司"/>
    <x v="17"/>
    <s v="带红色开关/双保险丝/带线 220V/10A"/>
    <m/>
    <s v="李（电子）"/>
    <n v="5"/>
    <s v="个"/>
    <s v="人民币"/>
    <n v="1.1299999999999999"/>
    <x v="22"/>
    <n v="22.3"/>
    <n v="111.5"/>
    <s v="已到"/>
    <s v="已到"/>
    <s v="24.4.16已支付"/>
  </r>
  <r>
    <d v="2023-08-30T00:00:00"/>
    <m/>
    <s v="电子"/>
    <x v="21"/>
    <m/>
    <s v="上海优人电子有限公司"/>
    <x v="18"/>
    <s v="3*1.5平方 220V/10A 国标品字电源线"/>
    <m/>
    <s v="李（电子）"/>
    <n v="20"/>
    <s v="根"/>
    <s v="人民币"/>
    <n v="1.1299999999999999"/>
    <x v="23"/>
    <n v="10"/>
    <n v="200"/>
    <s v="已到"/>
    <s v="已到"/>
    <s v="24.4.16已支付"/>
  </r>
  <r>
    <d v="2023-09-01T00:00:00"/>
    <m/>
    <s v="电子"/>
    <x v="22"/>
    <m/>
    <s v="上海优人电子有限公司"/>
    <x v="19"/>
    <s v="PD55008TR-E"/>
    <m/>
    <s v="李（电子）"/>
    <n v="25"/>
    <s v="个"/>
    <s v="人民币"/>
    <n v="1.1299999999999999"/>
    <x v="24"/>
    <n v="114"/>
    <n v="2850"/>
    <s v="已到"/>
    <s v="已到"/>
    <s v="24.4.16已支付"/>
  </r>
  <r>
    <d v="2023-09-12T00:00:00"/>
    <m/>
    <s v="电子"/>
    <x v="23"/>
    <m/>
    <s v="上海优人电子有限公司"/>
    <x v="20"/>
    <s v="17W2焊线公头"/>
    <m/>
    <s v="李（电子）"/>
    <n v="10"/>
    <s v="个"/>
    <s v="人民币"/>
    <n v="1.1299999999999999"/>
    <x v="25"/>
    <n v="19"/>
    <n v="190"/>
    <s v="已到"/>
    <s v="已到"/>
    <s v="24.4.16已支付"/>
  </r>
  <r>
    <d v="2023-09-12T00:00:00"/>
    <m/>
    <s v="电子"/>
    <x v="24"/>
    <m/>
    <s v="上海优人电子有限公司"/>
    <x v="21"/>
    <s v="1657金属外壳，配10mm尾插"/>
    <m/>
    <s v="李（电子）"/>
    <n v="10"/>
    <s v="个"/>
    <s v="人民币"/>
    <n v="1.1299999999999999"/>
    <x v="26"/>
    <n v="15"/>
    <n v="150"/>
    <s v="已到"/>
    <s v="已到"/>
    <s v="24.4.16已支付"/>
  </r>
  <r>
    <d v="2023-09-13T00:00:00"/>
    <m/>
    <s v="辅料"/>
    <x v="25"/>
    <m/>
    <s v="上海优人电子有限公司"/>
    <x v="22"/>
    <s v="M3*5尼龙螺丝"/>
    <m/>
    <s v="李（电子）"/>
    <n v="200"/>
    <s v="个"/>
    <s v="人民币"/>
    <n v="1.1299999999999999"/>
    <x v="27"/>
    <n v="0.05"/>
    <n v="10"/>
    <s v="已到"/>
    <s v="已到"/>
    <s v="24.4.16已支付"/>
  </r>
  <r>
    <d v="2023-09-13T00:00:00"/>
    <m/>
    <s v="辅料"/>
    <x v="26"/>
    <m/>
    <s v="上海优人电子有限公司"/>
    <x v="23"/>
    <s v="TO220 硅胶绝缘垫片"/>
    <m/>
    <s v="李（电子）"/>
    <n v="1000"/>
    <s v="个"/>
    <s v="人民币"/>
    <n v="1.1299999999999999"/>
    <x v="28"/>
    <n v="1.4999999999999999E-2"/>
    <n v="15"/>
    <s v="已到"/>
    <s v="已到"/>
    <s v="24.4.16已支付"/>
  </r>
  <r>
    <d v="2023-09-13T00:00:00"/>
    <m/>
    <s v="电子"/>
    <x v="27"/>
    <m/>
    <s v="上海优人电子有限公司"/>
    <x v="24"/>
    <s v="MBRF20100CT 肖特基二极管 塑封"/>
    <m/>
    <s v="李（电子）"/>
    <n v="50"/>
    <s v="个"/>
    <s v="人民币"/>
    <n v="1.1299999999999999"/>
    <x v="29"/>
    <n v="3.4"/>
    <n v="170"/>
    <s v="已到"/>
    <s v="已到"/>
    <s v="24.4.16已支付"/>
  </r>
  <r>
    <d v="2023-09-19T00:00:00"/>
    <m/>
    <s v="电子"/>
    <x v="28"/>
    <m/>
    <s v="上海优人电子有限公司"/>
    <x v="25"/>
    <s v="8025风扇 24V 0.16A"/>
    <m/>
    <s v="李（电子）"/>
    <n v="20"/>
    <s v="个"/>
    <s v="人民币"/>
    <n v="1.1299999999999999"/>
    <x v="30"/>
    <n v="24.5"/>
    <n v="490"/>
    <s v="已到"/>
    <s v="已到"/>
    <s v="24.4.16已支付"/>
  </r>
  <r>
    <d v="2023-09-19T00:00:00"/>
    <m/>
    <s v="电子"/>
    <x v="29"/>
    <m/>
    <s v="上海优人电子有限公司"/>
    <x v="26"/>
    <s v="19mm 3-6V共阴"/>
    <m/>
    <s v="李（电子）"/>
    <n v="10"/>
    <s v="个"/>
    <s v="人民币"/>
    <n v="1.1299999999999999"/>
    <x v="16"/>
    <n v="14"/>
    <n v="140"/>
    <s v="已到"/>
    <s v="已到"/>
    <s v="24.4.16已支付"/>
  </r>
  <r>
    <d v="2023-09-19T00:00:00"/>
    <m/>
    <s v="电子"/>
    <x v="30"/>
    <m/>
    <s v="上海优人电子有限公司"/>
    <x v="27"/>
    <s v="明玮 MSP200-24电源"/>
    <m/>
    <s v="李（电子）"/>
    <n v="3"/>
    <s v="个"/>
    <s v="人民币"/>
    <n v="1.1299999999999999"/>
    <x v="31"/>
    <n v="420"/>
    <n v="1260"/>
    <s v="已到"/>
    <s v="已到"/>
    <s v="24.4.16已支付"/>
  </r>
  <r>
    <d v="2023-09-20T00:00:00"/>
    <m/>
    <s v="光学"/>
    <x v="31"/>
    <s v="CH23092001"/>
    <s v="福州全波光电科技有限公司"/>
    <x v="28"/>
    <s v="976/1030nm 45度3.5*5*1.5"/>
    <m/>
    <s v="李（光学）"/>
    <n v="100"/>
    <s v="片"/>
    <s v="人民币"/>
    <n v="1.1299999999999999"/>
    <x v="32"/>
    <n v="16"/>
    <n v="1600"/>
    <s v="已到"/>
    <s v="已到"/>
    <s v="已支付"/>
  </r>
  <r>
    <d v="2023-09-21T00:00:00"/>
    <m/>
    <s v="光学"/>
    <x v="32"/>
    <s v="CH-SCL230921-01"/>
    <s v="深圳市盛昌利电子有限公司"/>
    <x v="29"/>
    <s v="MM-S105/125-22A"/>
    <m/>
    <s v="李（光学）"/>
    <n v="100"/>
    <s v="M"/>
    <s v="人民币"/>
    <n v="1.1299999999999999"/>
    <x v="33"/>
    <n v="5.3"/>
    <n v="530"/>
    <s v="已到"/>
    <s v="已到"/>
    <s v="已支付"/>
  </r>
  <r>
    <d v="2023-09-21T00:00:00"/>
    <m/>
    <s v="电子"/>
    <x v="33"/>
    <m/>
    <s v="上海优人电子有限公司"/>
    <x v="15"/>
    <s v="3710F板对板连接器（母座）-2*30"/>
    <m/>
    <s v="李（电子）"/>
    <n v="20"/>
    <s v="个"/>
    <s v="人民币"/>
    <n v="1.1299999999999999"/>
    <x v="34"/>
    <n v="8.5"/>
    <n v="170"/>
    <s v="已到"/>
    <s v="已到"/>
    <s v="24.4.16已支付"/>
  </r>
  <r>
    <d v="2023-09-22T00:00:00"/>
    <m/>
    <s v="光学"/>
    <x v="34"/>
    <s v="CH23092201"/>
    <s v="江苏葛西光学科技有限公司"/>
    <x v="30"/>
    <s v="127-130um glass tube，OD1.8mm，ID：127-130um，L7mm　"/>
    <m/>
    <s v="李（光学）"/>
    <n v="200"/>
    <s v="pcs"/>
    <s v="人民币"/>
    <n v="1.1299999999999999"/>
    <x v="35"/>
    <n v="1.3"/>
    <n v="260"/>
    <s v="已到"/>
    <s v="已到"/>
    <s v="已支付"/>
  </r>
  <r>
    <d v="2023-09-22T00:00:00"/>
    <m/>
    <s v="光学"/>
    <x v="35"/>
    <s v="CH23092201"/>
    <s v="江苏葛西光学科技有限公司"/>
    <x v="31"/>
    <s v="OD2.78*ID1.8*L8mm，高硼硅　"/>
    <m/>
    <s v="李（光学）"/>
    <n v="100"/>
    <s v="pcs"/>
    <s v="人民币"/>
    <n v="1.1299999999999999"/>
    <x v="36"/>
    <n v="1.5"/>
    <n v="150"/>
    <s v="已到"/>
    <s v="已到"/>
    <s v="已支付"/>
  </r>
  <r>
    <d v="2023-09-22T00:00:00"/>
    <m/>
    <s v="光学"/>
    <x v="36"/>
    <s v="CH23092201"/>
    <s v="江苏葛西光学科技有限公司"/>
    <x v="32"/>
    <s v="OD4.0±0.05*ID2.8±0.02*L18±0.1mm，高硼硅"/>
    <m/>
    <s v="李（光学）"/>
    <n v="20"/>
    <s v="pcs"/>
    <s v="人民币"/>
    <n v="1.1299999999999999"/>
    <x v="37"/>
    <n v="3"/>
    <n v="60"/>
    <s v="已到"/>
    <s v="已到"/>
    <s v="已支付"/>
  </r>
  <r>
    <d v="2023-09-22T00:00:00"/>
    <m/>
    <s v="光学"/>
    <x v="37"/>
    <s v="CH23092201"/>
    <s v="江苏葛西光学科技有限公司"/>
    <x v="33"/>
    <s v="C-lens，D1.8-R3.2-L5.96，AR1035±30nm，8°"/>
    <m/>
    <s v="李（光学）"/>
    <n v="10"/>
    <s v="pcs"/>
    <s v="人民币"/>
    <n v="1.1299999999999999"/>
    <x v="38"/>
    <n v="17"/>
    <n v="170"/>
    <s v="已到"/>
    <s v="已到"/>
    <s v="已支付"/>
  </r>
  <r>
    <d v="2023-09-22T00:00:00"/>
    <m/>
    <s v="光学"/>
    <x v="38"/>
    <s v="CH23092201"/>
    <s v="江苏葛西光学科技有限公司"/>
    <x v="34"/>
    <s v="C-lens，D1.8-R3.2-L4.8，AR1045±40nm，8°"/>
    <m/>
    <s v="李（光学）"/>
    <n v="10"/>
    <s v="pcs"/>
    <s v="人民币"/>
    <n v="1.1299999999999999"/>
    <x v="38"/>
    <n v="17"/>
    <n v="170"/>
    <s v="已到"/>
    <s v="已到"/>
    <s v="已支付"/>
  </r>
  <r>
    <d v="2023-09-22T00:00:00"/>
    <m/>
    <s v="光学"/>
    <x v="39"/>
    <s v="CH23092201"/>
    <s v="江苏葛西光学科技有限公司"/>
    <x v="35"/>
    <s v="C-lens，D1.8-R3.2-L4.0，AR1045±30nm，8°"/>
    <m/>
    <s v="李（光学）"/>
    <n v="10"/>
    <s v="pcs"/>
    <s v="人民币"/>
    <n v="1.1299999999999999"/>
    <x v="38"/>
    <n v="17"/>
    <n v="170"/>
    <s v="已到"/>
    <s v="已到"/>
    <s v="已支付"/>
  </r>
  <r>
    <d v="2023-09-22T00:00:00"/>
    <m/>
    <s v="光学"/>
    <x v="40"/>
    <s v="CH23092201"/>
    <s v="江苏葛西光学科技有限公司"/>
    <x v="36"/>
    <s v="C-lens，D1.8-R1.419-L2.98，AR900-1100nm，8°"/>
    <m/>
    <s v="李（光学）"/>
    <n v="100"/>
    <s v="pcs"/>
    <s v="人民币"/>
    <n v="1.1299999999999999"/>
    <x v="13"/>
    <n v="4"/>
    <n v="400"/>
    <s v="已到"/>
    <s v="已到"/>
    <s v="已支付"/>
  </r>
  <r>
    <d v="2023-09-22T00:00:00"/>
    <m/>
    <s v="机械"/>
    <x v="41"/>
    <m/>
    <s v="深圳本鑫电子五金有限公司"/>
    <x v="37"/>
    <m/>
    <m/>
    <s v="李（光学）"/>
    <n v="100"/>
    <s v="套"/>
    <s v="人民币"/>
    <n v="1.1299999999999999"/>
    <x v="37"/>
    <n v="3"/>
    <n v="300"/>
    <s v="已到"/>
    <s v="已到"/>
    <s v="已支付"/>
  </r>
  <r>
    <d v="2023-09-25T00:00:00"/>
    <m/>
    <s v="电子"/>
    <x v="42"/>
    <m/>
    <s v="上海优人电子有限公司"/>
    <x v="38"/>
    <s v="TI VCA824IDGST"/>
    <m/>
    <s v="李（电子）"/>
    <n v="10"/>
    <s v="个"/>
    <s v="人民币"/>
    <n v="1.1299999999999999"/>
    <x v="39"/>
    <n v="75"/>
    <n v="750"/>
    <s v="已到"/>
    <s v="已到"/>
    <s v="24.4.16已支付"/>
  </r>
  <r>
    <d v="2023-09-25T00:00:00"/>
    <m/>
    <s v="电子"/>
    <x v="43"/>
    <m/>
    <s v="上海优人电子有限公司"/>
    <x v="39"/>
    <s v="ADEX-10L+"/>
    <m/>
    <s v="李（电子）"/>
    <n v="10"/>
    <s v="个"/>
    <s v="人民币"/>
    <n v="1.1299999999999999"/>
    <x v="40"/>
    <n v="38"/>
    <n v="380"/>
    <s v="已到"/>
    <s v="已到"/>
    <s v="24.4.16已支付"/>
  </r>
  <r>
    <d v="2023-09-25T00:00:00"/>
    <m/>
    <s v="电子"/>
    <x v="44"/>
    <m/>
    <s v="上海优人电子有限公司"/>
    <x v="40"/>
    <s v="AIAC-1812-R10J-T"/>
    <m/>
    <s v="李（电子）"/>
    <n v="20"/>
    <s v="个"/>
    <s v="人民币"/>
    <n v="1.1299999999999999"/>
    <x v="37"/>
    <n v="3"/>
    <n v="60"/>
    <s v="已到"/>
    <s v="已到"/>
    <s v="24.4.16已支付"/>
  </r>
  <r>
    <d v="2023-09-25T00:00:00"/>
    <m/>
    <s v="工具"/>
    <x v="45"/>
    <s v="CH23092501"/>
    <s v="深圳市鑫源通自动化设备有限公司"/>
    <x v="41"/>
    <s v="MOD/08-16"/>
    <m/>
    <s v="机械"/>
    <n v="1"/>
    <s v="个"/>
    <s v="人民币"/>
    <n v="1.1299999999999999"/>
    <x v="41"/>
    <n v="1200"/>
    <n v="1200"/>
    <s v="已到"/>
    <s v="已到"/>
    <s v="已支付"/>
  </r>
  <r>
    <d v="2023-09-25T00:00:00"/>
    <m/>
    <s v="辅料"/>
    <x v="46"/>
    <s v="CH23092501"/>
    <s v="深圳市鑫源通自动化设备有限公司"/>
    <x v="42"/>
    <s v="D30H-127"/>
    <m/>
    <s v="机械"/>
    <n v="10"/>
    <s v="张"/>
    <s v="人民币"/>
    <n v="1.1299999999999999"/>
    <x v="42"/>
    <n v="2.2999999999999998"/>
    <n v="23"/>
    <s v="已到"/>
    <s v="已到"/>
    <s v="已支付"/>
  </r>
  <r>
    <d v="2023-09-25T00:00:00"/>
    <m/>
    <s v="辅料"/>
    <x v="47"/>
    <s v="CH23092501"/>
    <s v="深圳市鑫源通自动化设备有限公司"/>
    <x v="43"/>
    <s v="D9GL-127"/>
    <m/>
    <s v="机械"/>
    <n v="10"/>
    <s v="张"/>
    <s v="人民币"/>
    <n v="1.1299999999999999"/>
    <x v="42"/>
    <n v="2.2999999999999998"/>
    <n v="23"/>
    <s v="已到"/>
    <s v="已到"/>
    <s v="已支付"/>
  </r>
  <r>
    <d v="2023-09-25T00:00:00"/>
    <m/>
    <s v="辅料"/>
    <x v="48"/>
    <s v="CH23092501"/>
    <s v="深圳市鑫源通自动化设备有限公司"/>
    <x v="44"/>
    <s v="D1GM-127"/>
    <m/>
    <s v="机械"/>
    <n v="10"/>
    <s v="张"/>
    <s v="人民币"/>
    <n v="1.1299999999999999"/>
    <x v="42"/>
    <n v="2.2999999999999998"/>
    <n v="23"/>
    <s v="已到"/>
    <s v="已到"/>
    <s v="已支付"/>
  </r>
  <r>
    <d v="2023-09-25T00:00:00"/>
    <m/>
    <s v="辅料"/>
    <x v="49"/>
    <s v="CH23092501"/>
    <s v="深圳市鑫源通自动化设备有限公司"/>
    <x v="45"/>
    <s v="CE0.5-127"/>
    <m/>
    <s v="机械"/>
    <n v="10"/>
    <s v="张"/>
    <s v="人民币"/>
    <n v="1.1299999999999999"/>
    <x v="43"/>
    <n v="3.5"/>
    <n v="35"/>
    <s v="已到"/>
    <s v="已到"/>
    <s v="已支付"/>
  </r>
  <r>
    <d v="2023-09-25T00:00:00"/>
    <m/>
    <s v="辅料"/>
    <x v="50"/>
    <s v="CH23092501"/>
    <s v="深圳市鑫源通自动化设备有限公司"/>
    <x v="46"/>
    <s v="NS/500ML"/>
    <m/>
    <s v="机械"/>
    <n v="1"/>
    <s v="瓶"/>
    <s v="人民币"/>
    <n v="1.1299999999999999"/>
    <x v="44"/>
    <n v="95"/>
    <n v="95"/>
    <s v="已到"/>
    <s v="已到"/>
    <s v="已支付"/>
  </r>
  <r>
    <d v="2023-09-25T00:00:00"/>
    <m/>
    <s v="工具"/>
    <x v="51"/>
    <m/>
    <s v="上海优人电子有限公司"/>
    <x v="47"/>
    <s v="【毫克级】圆盘300g/0.001g精度 （倒数第三个)"/>
    <m/>
    <s v="机械"/>
    <n v="1"/>
    <s v="个"/>
    <s v="人民币"/>
    <n v="1.1299999999999999"/>
    <x v="45"/>
    <n v="500"/>
    <n v="500"/>
    <s v="已到"/>
    <s v="已到"/>
    <s v="24.4.16已支付"/>
  </r>
  <r>
    <d v="2023-09-25T00:00:00"/>
    <m/>
    <s v="工具"/>
    <x v="52"/>
    <m/>
    <s v="上海优人电子有限公司"/>
    <x v="48"/>
    <s v="0.7L+工业震头+蓝盖，MS07定时型+网篮"/>
    <m/>
    <s v="机械"/>
    <n v="1"/>
    <s v="个"/>
    <s v="人民币"/>
    <n v="1.1299999999999999"/>
    <x v="46"/>
    <n v="195"/>
    <n v="195"/>
    <s v="已到"/>
    <s v="已到"/>
    <s v="24.4.16已支付"/>
  </r>
  <r>
    <d v="2023-10-18T00:00:00"/>
    <m/>
    <s v="电子"/>
    <x v="53"/>
    <m/>
    <s v="上海优人电子有限公司"/>
    <x v="49"/>
    <s v="2SK3075(TE12L,Q)"/>
    <m/>
    <s v="李（电子）"/>
    <n v="25"/>
    <s v="个"/>
    <s v="人民币"/>
    <n v="1.1299999999999999"/>
    <x v="47"/>
    <n v="42"/>
    <n v="1050"/>
    <s v="已到"/>
    <s v="已到"/>
    <s v="24.4.16已支付"/>
  </r>
  <r>
    <d v="2023-10-18T00:00:00"/>
    <m/>
    <s v="电子"/>
    <x v="54"/>
    <m/>
    <s v="上海优人电子有限公司"/>
    <x v="49"/>
    <s v="RFM04U6P(TE12L,F)"/>
    <m/>
    <s v="李（电子）"/>
    <n v="25"/>
    <s v="个"/>
    <s v="人民币"/>
    <n v="1.1299999999999999"/>
    <x v="48"/>
    <n v="21"/>
    <n v="525"/>
    <s v="已到"/>
    <s v="已到"/>
    <s v="24.4.16已支付"/>
  </r>
  <r>
    <d v="2023-10-18T00:00:00"/>
    <m/>
    <s v="工具"/>
    <x v="55"/>
    <m/>
    <s v="上海优人电子有限公司"/>
    <x v="50"/>
    <s v="【双杠杆更省力】大号铁皮剪"/>
    <m/>
    <s v="李（电子）"/>
    <n v="1"/>
    <s v="把"/>
    <s v="人民币"/>
    <n v="1.1299999999999999"/>
    <x v="49"/>
    <n v="40"/>
    <n v="40"/>
    <s v="已到"/>
    <s v="已到"/>
    <s v="24.4.16已支付"/>
  </r>
  <r>
    <d v="2023-10-18T00:00:00"/>
    <m/>
    <s v="办公用品"/>
    <x v="0"/>
    <m/>
    <s v="圆迈"/>
    <x v="51"/>
    <s v="27英寸IPS/4K/高色域"/>
    <m/>
    <s v="李（电子）"/>
    <n v="1"/>
    <s v="个"/>
    <s v="人民币"/>
    <n v="1.1299999999999999"/>
    <x v="50"/>
    <n v="849"/>
    <n v="849"/>
    <s v="已到"/>
    <s v="已到"/>
    <s v="对公已支付"/>
  </r>
  <r>
    <d v="2023-10-19T00:00:00"/>
    <m/>
    <s v="工具"/>
    <x v="56"/>
    <m/>
    <s v="上海优人电子有限公司"/>
    <x v="52"/>
    <s v="RSP40-L"/>
    <m/>
    <s v="李（光学）"/>
    <n v="1"/>
    <s v="个"/>
    <s v="人民币"/>
    <n v="1.1299999999999999"/>
    <x v="51"/>
    <n v="284"/>
    <n v="284"/>
    <s v="已到"/>
    <s v="已到"/>
    <s v="24.4.16已支付"/>
  </r>
  <r>
    <d v="2023-10-19T00:00:00"/>
    <m/>
    <s v="工具"/>
    <x v="57"/>
    <m/>
    <s v="上海优人电子有限公司"/>
    <x v="53"/>
    <s v="LX25-L"/>
    <m/>
    <s v="李（光学）"/>
    <n v="1"/>
    <s v="个"/>
    <s v="人民币"/>
    <n v="1.1299999999999999"/>
    <x v="52"/>
    <n v="245"/>
    <n v="245"/>
    <s v="已到"/>
    <s v="已到"/>
    <s v="24.4.16已支付"/>
  </r>
  <r>
    <d v="2023-10-23T00:00:00"/>
    <m/>
    <s v="机械"/>
    <x v="58"/>
    <m/>
    <s v="上海勋阳金属制品有限公司"/>
    <x v="54"/>
    <s v="MJ.GZ.OHGZV1-1"/>
    <m/>
    <s v="机械"/>
    <n v="1"/>
    <s v="件"/>
    <s v="人民币"/>
    <n v="1.1299999999999999"/>
    <x v="53"/>
    <n v="100"/>
    <n v="100"/>
    <s v="已到"/>
    <s v="已到"/>
    <s v="已支付"/>
  </r>
  <r>
    <d v="2023-10-23T00:00:00"/>
    <m/>
    <s v="机械"/>
    <x v="59"/>
    <m/>
    <s v="上海勋阳金属制品有限公司"/>
    <x v="55"/>
    <s v="MJ.GZ.OHGZV1-2"/>
    <m/>
    <s v="机械"/>
    <n v="1"/>
    <s v="件"/>
    <s v="人民币"/>
    <n v="1.1299999999999999"/>
    <x v="54"/>
    <n v="50"/>
    <n v="50"/>
    <s v="已到"/>
    <s v="已到"/>
    <s v="已支付"/>
  </r>
  <r>
    <d v="2023-10-24T00:00:00"/>
    <m/>
    <s v="机械"/>
    <x v="60"/>
    <m/>
    <s v="上海勋阳金属制品有限公司"/>
    <x v="56"/>
    <s v="MJ.GZ.GXJRV1-1"/>
    <m/>
    <s v="机械"/>
    <n v="1"/>
    <s v="件"/>
    <s v="人民币"/>
    <n v="1.1299999999999999"/>
    <x v="55"/>
    <n v="120"/>
    <n v="120"/>
    <s v="已到"/>
    <s v="已到"/>
    <s v="已支付"/>
  </r>
  <r>
    <d v="2023-10-24T00:00:00"/>
    <m/>
    <s v="机械"/>
    <x v="61"/>
    <m/>
    <s v="上海勋阳金属制品有限公司"/>
    <x v="57"/>
    <s v="MJ.GZ.GXJRV1-2"/>
    <m/>
    <s v="机械"/>
    <n v="1"/>
    <s v="件"/>
    <s v="人民币"/>
    <n v="1.1299999999999999"/>
    <x v="53"/>
    <n v="100"/>
    <n v="100"/>
    <s v="已到"/>
    <s v="已到"/>
    <s v="已支付"/>
  </r>
  <r>
    <d v="2023-10-26T00:00:00"/>
    <m/>
    <s v="辅料"/>
    <x v="62"/>
    <m/>
    <s v="上海优人电子有限公司"/>
    <x v="58"/>
    <s v="Z-TEK 1m USB转DB9公头 ZE697"/>
    <m/>
    <s v="李（电子）"/>
    <n v="2"/>
    <s v="根"/>
    <s v="人民币"/>
    <n v="1.1299999999999999"/>
    <x v="56"/>
    <n v="85"/>
    <n v="170"/>
    <s v="已到"/>
    <s v="已到"/>
    <s v="24.4.16已支付"/>
  </r>
  <r>
    <d v="2023-11-01T00:00:00"/>
    <m/>
    <s v="工具"/>
    <x v="63"/>
    <m/>
    <s v="上海优人电子有限公司"/>
    <x v="59"/>
    <s v="0603绕线 33种"/>
    <m/>
    <s v="李（电子）"/>
    <n v="1"/>
    <s v="本"/>
    <s v="人民币"/>
    <n v="1.1299999999999999"/>
    <x v="57"/>
    <n v="175"/>
    <n v="175"/>
    <s v="已到"/>
    <s v="已到"/>
    <s v="24.4.16已支付"/>
  </r>
  <r>
    <d v="2023-11-01T00:00:00"/>
    <m/>
    <s v="工具"/>
    <x v="64"/>
    <m/>
    <s v="上海优人电子有限公司"/>
    <x v="60"/>
    <s v="1206 630V C0G电容 12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65"/>
    <m/>
    <s v="上海优人电子有限公司"/>
    <x v="61"/>
    <s v="1206 630V C0G电容 15P"/>
    <m/>
    <s v="李（电子）"/>
    <n v="50"/>
    <s v="个"/>
    <s v="人民币"/>
    <n v="1.1299999999999999"/>
    <x v="59"/>
    <n v="0.3"/>
    <n v="15"/>
    <s v="已到"/>
    <s v="已到"/>
    <s v="24.4.16已支付"/>
  </r>
  <r>
    <d v="2023-11-01T00:00:00"/>
    <m/>
    <s v="工具"/>
    <x v="66"/>
    <m/>
    <s v="上海优人电子有限公司"/>
    <x v="62"/>
    <s v="1207 630V C0G电容 22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67"/>
    <m/>
    <s v="上海优人电子有限公司"/>
    <x v="63"/>
    <s v="1208 630V C0G电容 27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68"/>
    <m/>
    <s v="上海优人电子有限公司"/>
    <x v="64"/>
    <s v="1209 630V C0G电容 33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69"/>
    <m/>
    <s v="上海优人电子有限公司"/>
    <x v="65"/>
    <s v="1210 630V C0G电容 39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70"/>
    <m/>
    <s v="上海优人电子有限公司"/>
    <x v="66"/>
    <s v="1211 630V C0G电容 47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1"/>
    <m/>
    <s v="上海优人电子有限公司"/>
    <x v="67"/>
    <s v="1212 630V C0G电容 68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2"/>
    <m/>
    <s v="上海优人电子有限公司"/>
    <x v="68"/>
    <s v="1213 630V C0G电容 82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73"/>
    <m/>
    <s v="上海优人电子有限公司"/>
    <x v="69"/>
    <s v="1214 630V C0G电容 10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4"/>
    <m/>
    <s v="上海优人电子有限公司"/>
    <x v="70"/>
    <s v="1215 630V C0G电容 22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5"/>
    <m/>
    <s v="上海优人电子有限公司"/>
    <x v="71"/>
    <s v="1216 630V C0G电容 33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6"/>
    <m/>
    <s v="上海优人电子有限公司"/>
    <x v="72"/>
    <s v="1217 630V C0G电容 47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7"/>
    <m/>
    <s v="上海优人电子有限公司"/>
    <x v="73"/>
    <s v="1218 630V C0G电容 820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78"/>
    <m/>
    <s v="上海优人电子有限公司"/>
    <x v="74"/>
    <s v="1219 630V C0G电容 100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79"/>
    <m/>
    <s v="上海优人电子有限公司"/>
    <x v="75"/>
    <s v="1220 630V C0G电容 150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80"/>
    <m/>
    <s v="上海优人电子有限公司"/>
    <x v="76"/>
    <s v="1220 630V C0G电容 220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1T00:00:00"/>
    <m/>
    <s v="工具"/>
    <x v="81"/>
    <m/>
    <s v="上海优人电子有限公司"/>
    <x v="77"/>
    <s v="1220 630V C0G电容 6800P"/>
    <m/>
    <s v="李（电子）"/>
    <n v="50"/>
    <s v="个"/>
    <s v="人民币"/>
    <n v="1.1299999999999999"/>
    <x v="58"/>
    <n v="0.25"/>
    <n v="12.5"/>
    <s v="已到"/>
    <s v="已到"/>
    <s v="24.4.16已支付"/>
  </r>
  <r>
    <d v="2023-11-01T00:00:00"/>
    <m/>
    <s v="工具"/>
    <x v="82"/>
    <m/>
    <s v="上海优人电子有限公司"/>
    <x v="78"/>
    <s v="1220 630V C0G电容 10000P"/>
    <m/>
    <s v="李（电子）"/>
    <n v="50"/>
    <s v="个"/>
    <s v="人民币"/>
    <n v="1.1299999999999999"/>
    <x v="60"/>
    <n v="0.2"/>
    <n v="10"/>
    <s v="已到"/>
    <s v="已到"/>
    <s v="24.4.16已支付"/>
  </r>
  <r>
    <d v="2023-11-02T00:00:00"/>
    <m/>
    <s v="辅料"/>
    <x v="83"/>
    <m/>
    <s v="上海优人电子有限公司"/>
    <x v="79"/>
    <s v="1# 蓝色（100个）"/>
    <m/>
    <s v="李（电子）"/>
    <n v="1"/>
    <s v="套"/>
    <s v="人民币"/>
    <n v="1.1299999999999999"/>
    <x v="61"/>
    <n v="60"/>
    <n v="60"/>
    <s v="已到"/>
    <s v="已到"/>
    <s v="24.4.16已支付"/>
  </r>
  <r>
    <d v="2023-11-02T00:00:00"/>
    <m/>
    <s v="辅料"/>
    <x v="84"/>
    <m/>
    <s v="上海优人电子有限公司"/>
    <x v="79"/>
    <s v="3# 粉红（10个）"/>
    <m/>
    <s v="李（电子）"/>
    <n v="4"/>
    <s v="套"/>
    <s v="人民币"/>
    <n v="1.1299999999999999"/>
    <x v="62"/>
    <n v="32"/>
    <n v="128"/>
    <s v="已到"/>
    <s v="已到"/>
    <s v="24.4.16已支付"/>
  </r>
  <r>
    <d v="2023-11-02T00:00:00"/>
    <m/>
    <s v="电子"/>
    <x v="85"/>
    <m/>
    <s v="上海优人电子有限公司"/>
    <x v="80"/>
    <s v="10uF/50V X7R SM1210"/>
    <m/>
    <s v="李（电子）"/>
    <n v="200"/>
    <s v="个"/>
    <s v="人民币"/>
    <n v="1.1299999999999999"/>
    <x v="63"/>
    <n v="0.7"/>
    <n v="140"/>
    <s v="已到"/>
    <s v="已到"/>
    <s v="24.4.16已支付"/>
  </r>
  <r>
    <d v="2023-11-02T00:00:00"/>
    <m/>
    <s v="电子"/>
    <x v="86"/>
    <m/>
    <s v="上海优人电子有限公司"/>
    <x v="80"/>
    <s v="100pF/50V C0G SM0603"/>
    <m/>
    <s v="李（电子）"/>
    <n v="1"/>
    <s v="盘"/>
    <s v="人民币"/>
    <n v="1.1299999999999999"/>
    <x v="40"/>
    <n v="38"/>
    <n v="38"/>
    <s v="已到"/>
    <s v="已到"/>
    <s v="24.4.16已支付"/>
  </r>
  <r>
    <d v="2023-11-02T00:00:00"/>
    <m/>
    <s v="电子"/>
    <x v="87"/>
    <m/>
    <s v="上海优人电子有限公司"/>
    <x v="80"/>
    <s v="1nF/50V X7R SM0603"/>
    <m/>
    <s v="李（电子）"/>
    <n v="1"/>
    <s v="盘"/>
    <s v="人民币"/>
    <n v="1.1299999999999999"/>
    <x v="40"/>
    <n v="38"/>
    <n v="38"/>
    <s v="已到"/>
    <s v="已到"/>
    <s v="24.4.16已支付"/>
  </r>
  <r>
    <d v="2023-11-02T00:00:00"/>
    <m/>
    <s v="电子"/>
    <x v="88"/>
    <m/>
    <s v="上海优人电子有限公司"/>
    <x v="80"/>
    <s v="10nF/50V X7R SM0603"/>
    <m/>
    <s v="李（电子）"/>
    <n v="1"/>
    <s v="盘"/>
    <s v="人民币"/>
    <n v="1.1299999999999999"/>
    <x v="40"/>
    <n v="38"/>
    <n v="38"/>
    <s v="已到"/>
    <s v="已到"/>
    <s v="24.4.16已支付"/>
  </r>
  <r>
    <d v="2023-11-02T00:00:00"/>
    <m/>
    <s v="电子"/>
    <x v="89"/>
    <m/>
    <s v="上海优人电子有限公司"/>
    <x v="80"/>
    <s v="100nF/50V X7R SM0603"/>
    <m/>
    <s v="李（电子）"/>
    <n v="1"/>
    <s v="盘"/>
    <s v="人民币"/>
    <n v="1.1299999999999999"/>
    <x v="40"/>
    <n v="38"/>
    <n v="38"/>
    <s v="已到"/>
    <s v="已到"/>
    <s v="24.4.16已支付"/>
  </r>
  <r>
    <d v="2023-11-02T00:00:00"/>
    <m/>
    <s v="电子"/>
    <x v="90"/>
    <m/>
    <s v="上海优人电子有限公司"/>
    <x v="80"/>
    <s v="1uF/50V X5R SM0603"/>
    <m/>
    <s v="李（电子）"/>
    <n v="1"/>
    <s v="盘"/>
    <s v="人民币"/>
    <n v="1.1299999999999999"/>
    <x v="64"/>
    <n v="90"/>
    <n v="90"/>
    <s v="已到"/>
    <s v="已到"/>
    <s v="24.4.16已支付"/>
  </r>
  <r>
    <d v="2023-11-02T00:00:00"/>
    <m/>
    <s v="电子"/>
    <x v="91"/>
    <m/>
    <s v="上海优人电子有限公司"/>
    <x v="81"/>
    <s v="村田 BLM21PG221SH1D 220R@100MHz 2A"/>
    <m/>
    <s v="李（电子）"/>
    <n v="500"/>
    <s v="个"/>
    <s v="人民币"/>
    <n v="1.1299999999999999"/>
    <x v="65"/>
    <n v="0.1"/>
    <n v="50"/>
    <s v="已到"/>
    <s v="已到"/>
    <s v="24.4.16已支付"/>
  </r>
  <r>
    <d v="2023-11-02T00:00:00"/>
    <m/>
    <s v="电子"/>
    <x v="92"/>
    <m/>
    <s v="上海优人电子有限公司"/>
    <x v="82"/>
    <s v="0R SM1206"/>
    <m/>
    <s v="李（电子）"/>
    <n v="1"/>
    <s v="盘"/>
    <s v="人民币"/>
    <n v="1.1299999999999999"/>
    <x v="54"/>
    <n v="50"/>
    <n v="50"/>
    <s v="已到"/>
    <s v="已到"/>
    <s v="24.4.16已支付"/>
  </r>
  <r>
    <d v="2023-11-02T00:00:00"/>
    <m/>
    <s v="电子"/>
    <x v="93"/>
    <m/>
    <s v="上海优人电子有限公司"/>
    <x v="82"/>
    <s v="0R SM0603"/>
    <m/>
    <s v="李（电子）"/>
    <n v="1"/>
    <s v="盘"/>
    <s v="人民币"/>
    <n v="1.1299999999999999"/>
    <x v="66"/>
    <n v="18"/>
    <n v="18"/>
    <s v="已到"/>
    <s v="已到"/>
    <s v="24.4.16已支付"/>
  </r>
  <r>
    <d v="2023-11-02T00:00:00"/>
    <m/>
    <s v="电子"/>
    <x v="94"/>
    <m/>
    <s v="上海优人电子有限公司"/>
    <x v="82"/>
    <s v="1K SM0603 1% 200ppm"/>
    <m/>
    <s v="李（电子）"/>
    <n v="1"/>
    <s v="盘"/>
    <s v="人民币"/>
    <n v="1.1299999999999999"/>
    <x v="66"/>
    <n v="18"/>
    <n v="18"/>
    <s v="已到"/>
    <s v="已到"/>
    <s v="24.4.16已支付"/>
  </r>
  <r>
    <d v="2023-11-02T00:00:00"/>
    <m/>
    <s v="电子"/>
    <x v="95"/>
    <m/>
    <s v="上海优人电子有限公司"/>
    <x v="82"/>
    <s v="2K SM0603 1% 200ppm"/>
    <m/>
    <s v="李（电子）"/>
    <n v="1"/>
    <s v="盘"/>
    <s v="人民币"/>
    <n v="1.1299999999999999"/>
    <x v="66"/>
    <n v="18"/>
    <n v="18"/>
    <s v="已到"/>
    <s v="已到"/>
    <s v="24.4.16已支付"/>
  </r>
  <r>
    <d v="2023-11-02T00:00:00"/>
    <m/>
    <s v="电子"/>
    <x v="96"/>
    <m/>
    <s v="上海优人电子有限公司"/>
    <x v="82"/>
    <s v="10K SM0603 1% 200ppm"/>
    <m/>
    <s v="李（电子）"/>
    <n v="1"/>
    <s v="盘"/>
    <s v="人民币"/>
    <n v="1.1299999999999999"/>
    <x v="66"/>
    <n v="18"/>
    <n v="18"/>
    <s v="已到"/>
    <s v="已到"/>
    <s v="24.4.16已支付"/>
  </r>
  <r>
    <d v="2023-11-02T00:00:00"/>
    <m/>
    <s v="电子"/>
    <x v="97"/>
    <m/>
    <s v="上海优人电子有限公司"/>
    <x v="83"/>
    <s v="BOURNS 3296W-1-103RLF"/>
    <m/>
    <s v="李（电子）"/>
    <n v="100"/>
    <s v="个"/>
    <s v="人民币"/>
    <n v="1.1299999999999999"/>
    <x v="67"/>
    <n v="3.2"/>
    <n v="320"/>
    <s v="已到"/>
    <s v="已到"/>
    <s v="24.4.16已支付"/>
  </r>
  <r>
    <d v="2023-11-02T00:00:00"/>
    <m/>
    <s v="辅料"/>
    <x v="98"/>
    <m/>
    <s v="上海优人电子有限公司"/>
    <x v="84"/>
    <s v="小号"/>
    <m/>
    <s v="李（电子）"/>
    <n v="1"/>
    <s v="个"/>
    <s v="人民币"/>
    <n v="1.1299999999999999"/>
    <x v="68"/>
    <n v="12"/>
    <n v="12"/>
    <s v="已到"/>
    <s v="已到"/>
    <s v="24.4.16已支付"/>
  </r>
  <r>
    <d v="2023-11-02T00:00:00"/>
    <m/>
    <s v="机械"/>
    <x v="61"/>
    <m/>
    <s v="上海勋阳金属制品有限公司"/>
    <x v="57"/>
    <s v="MJ.GZ.GXJRV1-2"/>
    <m/>
    <s v="机械"/>
    <n v="1"/>
    <s v="个"/>
    <s v="人民币"/>
    <n v="1.1299999999999999"/>
    <x v="53"/>
    <n v="100"/>
    <n v="100"/>
    <s v="已到"/>
    <s v="已到"/>
    <s v="已支付"/>
  </r>
  <r>
    <d v="2023-11-20T00:00:00"/>
    <m/>
    <s v="辅料"/>
    <x v="99"/>
    <m/>
    <s v="上海优人电子有限公司"/>
    <x v="15"/>
    <s v="KF2EDG-5.08 2P 公头"/>
    <m/>
    <s v="李（电子）"/>
    <n v="200"/>
    <s v="个"/>
    <s v="人民币"/>
    <n v="1.1299999999999999"/>
    <x v="69"/>
    <n v="1.8"/>
    <n v="360"/>
    <s v="已到"/>
    <s v="已到"/>
    <s v="24.4.16已支付"/>
  </r>
  <r>
    <d v="2023-11-20T00:00:00"/>
    <m/>
    <s v="辅料"/>
    <x v="100"/>
    <m/>
    <s v="上海优人电子有限公司"/>
    <x v="85"/>
    <s v="5mm "/>
    <m/>
    <s v="李（电子）"/>
    <n v="10"/>
    <s v="米"/>
    <s v="人民币"/>
    <n v="1.1299999999999999"/>
    <x v="70"/>
    <n v="0.5"/>
    <n v="5"/>
    <s v="已到"/>
    <s v="已到"/>
    <s v="24.4.16已支付"/>
  </r>
  <r>
    <d v="2023-11-22T00:00:00"/>
    <m/>
    <s v="电子"/>
    <x v="101"/>
    <m/>
    <s v="上海优人电子有限公司"/>
    <x v="86"/>
    <s v="JZ400"/>
    <m/>
    <s v="李（电子）"/>
    <n v="20"/>
    <s v="个"/>
    <s v="人民币"/>
    <n v="1.1299999999999999"/>
    <x v="71"/>
    <n v="22.5"/>
    <n v="450"/>
    <s v="已到"/>
    <s v="已到"/>
    <s v="24.4.16已支付"/>
  </r>
  <r>
    <d v="2023-11-22T00:00:00"/>
    <m/>
    <s v="电子"/>
    <x v="102"/>
    <m/>
    <s v="上海优人电子有限公司"/>
    <x v="87"/>
    <s v="ST TS432ILT"/>
    <m/>
    <s v="李（电子）"/>
    <n v="100"/>
    <s v="个"/>
    <s v="人民币"/>
    <n v="1.1299999999999999"/>
    <x v="67"/>
    <n v="3.2"/>
    <n v="320"/>
    <s v="已到"/>
    <s v="已到"/>
    <s v="24.4.16已支付"/>
  </r>
  <r>
    <d v="2023-11-22T00:00:00"/>
    <m/>
    <s v="电子"/>
    <x v="103"/>
    <m/>
    <s v="上海优人电子有限公司"/>
    <x v="88"/>
    <s v="TI LMV7219M5/NOPB"/>
    <m/>
    <s v="李（电子）"/>
    <n v="10"/>
    <s v="个"/>
    <s v="人民币"/>
    <n v="1.1299999999999999"/>
    <x v="15"/>
    <n v="6"/>
    <n v="60"/>
    <s v="已到"/>
    <s v="已到"/>
    <s v="24.4.16已支付"/>
  </r>
  <r>
    <d v="2023-12-05T00:00:00"/>
    <m/>
    <s v="办公用品"/>
    <x v="0"/>
    <m/>
    <s v="圆迈"/>
    <x v="89"/>
    <s v="1T 2242"/>
    <m/>
    <s v="李（电子）"/>
    <n v="1"/>
    <s v="个"/>
    <s v="人民币"/>
    <n v="1.1299999999999999"/>
    <x v="72"/>
    <n v="399"/>
    <n v="399"/>
    <s v="已到"/>
    <s v="已到"/>
    <s v="已支付"/>
  </r>
  <r>
    <d v="2024-01-09T00:00:00"/>
    <m/>
    <s v="电子"/>
    <x v="104"/>
    <m/>
    <s v="上海优人电子有限公司"/>
    <x v="90"/>
    <s v="ADI ADN8833ACPZ-R7"/>
    <m/>
    <s v="李（电子）"/>
    <n v="10"/>
    <s v="个"/>
    <s v="人民币"/>
    <n v="1.1299999999999999"/>
    <x v="73"/>
    <n v="82"/>
    <n v="820"/>
    <s v="已到"/>
    <s v="已到"/>
    <s v="24.5.12应付"/>
  </r>
  <r>
    <d v="2024-01-09T00:00:00"/>
    <m/>
    <s v="电子"/>
    <x v="105"/>
    <m/>
    <s v="上海优人电子有限公司"/>
    <x v="91"/>
    <s v="兆易创新 GD32F303CBT6"/>
    <m/>
    <s v="李（电子）"/>
    <n v="10"/>
    <s v="个"/>
    <s v="人民币"/>
    <n v="1.1299999999999999"/>
    <x v="23"/>
    <n v="10"/>
    <n v="100"/>
    <s v="已到"/>
    <s v="已到"/>
    <s v="24.5.12应付"/>
  </r>
  <r>
    <d v="2024-01-09T00:00:00"/>
    <m/>
    <s v="电子"/>
    <x v="106"/>
    <m/>
    <s v="上海优人电子有限公司"/>
    <x v="92"/>
    <s v="TI LMR51430YFDDCR"/>
    <m/>
    <s v="李（电子）"/>
    <n v="50"/>
    <s v="个"/>
    <s v="人民币"/>
    <n v="1.1299999999999999"/>
    <x v="23"/>
    <n v="10"/>
    <n v="500"/>
    <s v="已到"/>
    <s v="已到"/>
    <s v="24.5.12应付"/>
  </r>
  <r>
    <d v="2024-01-09T00:00:00"/>
    <m/>
    <s v="电子"/>
    <x v="107"/>
    <m/>
    <s v="上海优人电子有限公司"/>
    <x v="93"/>
    <s v="TI TCAN332DCNR"/>
    <m/>
    <s v="李（电子）"/>
    <n v="20"/>
    <s v="个"/>
    <s v="人民币"/>
    <n v="1.1299999999999999"/>
    <x v="66"/>
    <n v="18"/>
    <n v="360"/>
    <s v="已到"/>
    <s v="已到"/>
    <s v="24.5.12应付"/>
  </r>
  <r>
    <d v="2024-01-09T00:00:00"/>
    <m/>
    <s v="电子"/>
    <x v="108"/>
    <m/>
    <s v="上海优人电子有限公司"/>
    <x v="94"/>
    <s v="LittelFuse SMAJ24CA"/>
    <m/>
    <s v="李（电子）"/>
    <n v="50"/>
    <s v="个"/>
    <s v="人民币"/>
    <n v="1.1299999999999999"/>
    <x v="74"/>
    <n v="0.4"/>
    <n v="20"/>
    <s v="已到"/>
    <s v="已到"/>
    <s v="24.5.12应付"/>
  </r>
  <r>
    <d v="2024-01-09T00:00:00"/>
    <m/>
    <s v="电子"/>
    <x v="109"/>
    <m/>
    <s v="上海优人电子有限公司"/>
    <x v="95"/>
    <s v="2.54间距 2*4 贴片双排针"/>
    <m/>
    <s v="李（电子）"/>
    <n v="100"/>
    <s v="个"/>
    <s v="人民币"/>
    <n v="1.1299999999999999"/>
    <x v="58"/>
    <n v="0.25"/>
    <n v="25"/>
    <s v="已到"/>
    <s v="已到"/>
    <s v="24.5.12应付"/>
  </r>
  <r>
    <d v="2024-01-09T00:00:00"/>
    <m/>
    <s v="电子"/>
    <x v="110"/>
    <m/>
    <s v="上海优人电子有限公司"/>
    <x v="96"/>
    <s v="KF2EDGR-3.81-2P"/>
    <m/>
    <s v="李（电子）"/>
    <n v="20"/>
    <s v="个"/>
    <s v="人民币"/>
    <n v="1.1299999999999999"/>
    <x v="58"/>
    <n v="0.25"/>
    <n v="5"/>
    <s v="已到"/>
    <s v="已到"/>
    <s v="24.5.12应付"/>
  </r>
  <r>
    <d v="2024-01-09T00:00:00"/>
    <m/>
    <s v="电子"/>
    <x v="111"/>
    <m/>
    <s v="上海优人电子有限公司"/>
    <x v="40"/>
    <s v="Sunlord MWSA0402S-3R3MT"/>
    <m/>
    <s v="李（电子）"/>
    <n v="50"/>
    <s v="个"/>
    <s v="人民币"/>
    <n v="1.1299999999999999"/>
    <x v="75"/>
    <n v="0.6"/>
    <n v="30"/>
    <s v="已到"/>
    <s v="已到"/>
    <s v="24.5.12应付"/>
  </r>
  <r>
    <d v="2024-01-09T00:00:00"/>
    <m/>
    <s v="电子"/>
    <x v="112"/>
    <m/>
    <s v="上海优人电子有限公司"/>
    <x v="97"/>
    <s v="NIDEC CHS-01TB 1.27mm间距 5.4*2.5mm"/>
    <m/>
    <s v="李（电子）"/>
    <n v="20"/>
    <s v="个"/>
    <s v="人民币"/>
    <n v="1.1299999999999999"/>
    <x v="43"/>
    <n v="3.5"/>
    <n v="70"/>
    <s v="已到"/>
    <s v="已到"/>
    <s v="24.5.12应付"/>
  </r>
  <r>
    <d v="2024-01-09T00:00:00"/>
    <m/>
    <s v="电子"/>
    <x v="113"/>
    <m/>
    <s v="上海优人电子有限公司"/>
    <x v="98"/>
    <s v="XKB TS-1185-C-B-B-A"/>
    <m/>
    <s v="李（电子）"/>
    <n v="20"/>
    <s v="个"/>
    <s v="人民币"/>
    <n v="1.1299999999999999"/>
    <x v="60"/>
    <n v="0.2"/>
    <n v="4"/>
    <s v="已到"/>
    <s v="已到"/>
    <s v="24.5.12应付"/>
  </r>
  <r>
    <d v="2024-01-25T00:00:00"/>
    <m/>
    <s v="电子"/>
    <x v="114"/>
    <m/>
    <s v="上海优人电子有限公司"/>
    <x v="99"/>
    <s v="Bourns 70AAJ-5-M0"/>
    <m/>
    <s v="李（电子）"/>
    <n v="24"/>
    <s v="个"/>
    <s v="人民币"/>
    <n v="1.1299999999999999"/>
    <x v="26"/>
    <n v="15"/>
    <n v="360"/>
    <s v="已到"/>
    <s v="已到"/>
    <s v="24.5.12应付"/>
  </r>
  <r>
    <d v="2024-01-25T00:00:00"/>
    <m/>
    <s v="电子"/>
    <x v="115"/>
    <m/>
    <s v="上海优人电子有限公司"/>
    <x v="100"/>
    <s v="Bourns 70AAJ-5-F0"/>
    <m/>
    <s v="李（电子）"/>
    <n v="24"/>
    <s v="个"/>
    <s v="人民币"/>
    <n v="1.1299999999999999"/>
    <x v="23"/>
    <n v="10"/>
    <n v="240"/>
    <s v="已到"/>
    <s v="已到"/>
    <s v="24.5.12应付"/>
  </r>
  <r>
    <d v="2024-02-20T00:00:00"/>
    <m/>
    <s v="办公用品"/>
    <x v="0"/>
    <m/>
    <s v="圆迈"/>
    <x v="101"/>
    <s v="海尔  E17PRO"/>
    <m/>
    <s v="金"/>
    <n v="1"/>
    <s v="个"/>
    <s v="人民币"/>
    <n v="1.1299999999999999"/>
    <x v="76"/>
    <s v="499+98"/>
    <s v="499+98"/>
    <s v="已到"/>
    <s v="已到"/>
    <s v="已支付"/>
  </r>
  <r>
    <d v="2024-02-20T00:00:00"/>
    <m/>
    <s v="办公用品"/>
    <x v="0"/>
    <m/>
    <s v="圆迈"/>
    <x v="102"/>
    <m/>
    <m/>
    <s v="金"/>
    <n v="6"/>
    <s v="个"/>
    <s v="人民币"/>
    <n v="1.1299999999999999"/>
    <x v="77"/>
    <n v="139"/>
    <n v="834"/>
    <s v="已到"/>
    <s v="已到"/>
    <s v="已支付"/>
  </r>
  <r>
    <d v="2024-02-20T00:00:00"/>
    <m/>
    <s v="电子"/>
    <x v="116"/>
    <m/>
    <s v="上海优人电子有限公司"/>
    <x v="24"/>
    <s v="NXP PMEG6010CEJ,115"/>
    <m/>
    <s v="李（电子）"/>
    <n v="60"/>
    <s v="个"/>
    <s v="人民币"/>
    <n v="1.1299999999999999"/>
    <x v="59"/>
    <n v="0.3"/>
    <n v="18"/>
    <s v="已到"/>
    <s v="已到"/>
    <s v="24.5.12应付"/>
  </r>
  <r>
    <d v="2024-02-20T00:00:00"/>
    <m/>
    <s v="电子"/>
    <x v="117"/>
    <m/>
    <s v="上海优人电子有限公司"/>
    <x v="24"/>
    <s v="NXP PESD15VL2BT,215"/>
    <m/>
    <s v="李（电子）"/>
    <n v="60"/>
    <s v="个"/>
    <s v="人民币"/>
    <n v="1.1299999999999999"/>
    <x v="78"/>
    <n v="2.5"/>
    <n v="150"/>
    <s v="已到"/>
    <s v="已到"/>
    <s v="24.5.12应付"/>
  </r>
  <r>
    <d v="2024-02-20T00:00:00"/>
    <m/>
    <s v="电子"/>
    <x v="118"/>
    <m/>
    <s v="上海优人电子有限公司"/>
    <x v="83"/>
    <s v="Bourns 3214W-1-202E"/>
    <m/>
    <s v="李（电子）"/>
    <n v="10"/>
    <s v="个"/>
    <s v="人民币"/>
    <n v="1.1299999999999999"/>
    <x v="79"/>
    <n v="20"/>
    <n v="200"/>
    <s v="已到"/>
    <s v="已到"/>
    <s v="24.5.12应付"/>
  </r>
  <r>
    <d v="2024-02-20T00:00:00"/>
    <m/>
    <s v="电子"/>
    <x v="119"/>
    <m/>
    <s v="上海优人电子有限公司"/>
    <x v="80"/>
    <s v="KEMET A759KR227M1VAAE024"/>
    <m/>
    <s v="李（电子）"/>
    <n v="100"/>
    <s v="个"/>
    <s v="人民币"/>
    <n v="1.1299999999999999"/>
    <x v="80"/>
    <n v="2.7"/>
    <n v="270"/>
    <s v="已到"/>
    <s v="已到"/>
    <s v="24.5.12应付"/>
  </r>
  <r>
    <d v="2024-02-20T00:00:00"/>
    <m/>
    <s v="电子"/>
    <x v="120"/>
    <m/>
    <s v="上海优人电子有限公司"/>
    <x v="24"/>
    <s v="NXP BAS316,135"/>
    <m/>
    <s v="李（电子）"/>
    <n v="100"/>
    <s v="个"/>
    <s v="人民币"/>
    <n v="1.1299999999999999"/>
    <x v="81"/>
    <n v="0.75"/>
    <n v="75"/>
    <s v="已到"/>
    <s v="已到"/>
    <s v="24.5.12应付"/>
  </r>
  <r>
    <d v="2024-02-20T00:00:00"/>
    <m/>
    <s v="电子"/>
    <x v="121"/>
    <m/>
    <s v="上海优人电子有限公司"/>
    <x v="24"/>
    <s v="jingdao BAT54WS"/>
    <m/>
    <s v="李（电子）"/>
    <n v="100"/>
    <s v="个"/>
    <s v="人民币"/>
    <n v="1.1299999999999999"/>
    <x v="27"/>
    <n v="0.05"/>
    <n v="5"/>
    <s v="已到"/>
    <s v="已到"/>
    <s v="24.5.12应付"/>
  </r>
  <r>
    <d v="2024-02-20T00:00:00"/>
    <m/>
    <s v="电子"/>
    <x v="122"/>
    <m/>
    <s v="上海优人电子有限公司"/>
    <x v="103"/>
    <s v="ADI LT4363HMS-1#PBF"/>
    <m/>
    <s v="李（电子）"/>
    <n v="10"/>
    <s v="个"/>
    <s v="人民币"/>
    <n v="1.1299999999999999"/>
    <x v="82"/>
    <n v="80"/>
    <n v="800"/>
    <s v="已到"/>
    <s v="已到"/>
    <s v="24.5.12应付"/>
  </r>
  <r>
    <d v="2024-02-20T00:00:00"/>
    <m/>
    <s v="电子"/>
    <x v="123"/>
    <m/>
    <s v="上海优人电子有限公司"/>
    <x v="103"/>
    <s v="TI LM25148RGYR"/>
    <m/>
    <s v="李（电子）"/>
    <n v="20"/>
    <s v="个"/>
    <s v="人民币"/>
    <n v="1.1299999999999999"/>
    <x v="83"/>
    <n v="13.5"/>
    <n v="270"/>
    <s v="已到"/>
    <s v="已到"/>
    <s v="24.5.12应付"/>
  </r>
  <r>
    <d v="2024-02-20T00:00:00"/>
    <m/>
    <s v="电子"/>
    <x v="106"/>
    <m/>
    <s v="上海优人电子有限公司"/>
    <x v="103"/>
    <s v="TI LMR51430YFDDCR"/>
    <m/>
    <s v="李（电子）"/>
    <n v="20"/>
    <s v="个"/>
    <s v="人民币"/>
    <n v="1.1299999999999999"/>
    <x v="84"/>
    <n v="11.5"/>
    <n v="230"/>
    <s v="已到"/>
    <s v="已到"/>
    <s v="24.5.12应付"/>
  </r>
  <r>
    <d v="2024-02-20T00:00:00"/>
    <m/>
    <s v="电子"/>
    <x v="124"/>
    <m/>
    <s v="上海优人电子有限公司"/>
    <x v="103"/>
    <s v="TI LM5176RHFT"/>
    <m/>
    <s v="李（电子）"/>
    <n v="10"/>
    <s v="个"/>
    <s v="人民币"/>
    <n v="1.1299999999999999"/>
    <x v="85"/>
    <n v="62.5"/>
    <n v="625"/>
    <s v="已到"/>
    <s v="已到"/>
    <s v="24.5.12应付"/>
  </r>
  <r>
    <d v="2024-02-20T00:00:00"/>
    <m/>
    <s v="电子"/>
    <x v="125"/>
    <m/>
    <s v="上海优人电子有限公司"/>
    <x v="82"/>
    <s v="ROHM PML18EZPGV2L50"/>
    <m/>
    <s v="李（电子）"/>
    <n v="100"/>
    <s v="个"/>
    <s v="人民币"/>
    <n v="1.1299999999999999"/>
    <x v="80"/>
    <n v="2.7"/>
    <n v="270"/>
    <s v="已到"/>
    <s v="已到"/>
    <s v="24.5.12应付"/>
  </r>
  <r>
    <d v="2024-02-26T00:00:00"/>
    <m/>
    <s v="电子"/>
    <x v="126"/>
    <m/>
    <s v="上海优人电子有限公司"/>
    <x v="103"/>
    <s v="TI LM358BAIDDFR"/>
    <m/>
    <s v="李（电子）"/>
    <n v="10"/>
    <s v="个"/>
    <s v="人民币"/>
    <n v="1.1299999999999999"/>
    <x v="86"/>
    <n v="2.4"/>
    <n v="24"/>
    <s v="已到"/>
    <s v="已到"/>
    <s v="24.5.12应付"/>
  </r>
  <r>
    <d v="2024-02-26T00:00:00"/>
    <m/>
    <s v="电子"/>
    <x v="127"/>
    <m/>
    <s v="上海优人电子有限公司"/>
    <x v="103"/>
    <s v="TI TLV709A50DBVR"/>
    <m/>
    <s v="李（电子）"/>
    <n v="10"/>
    <s v="个"/>
    <s v="人民币"/>
    <n v="1.1299999999999999"/>
    <x v="87"/>
    <n v="4.4000000000000004"/>
    <n v="44"/>
    <s v="已到"/>
    <s v="已到"/>
    <s v="24.5.12应付"/>
  </r>
  <r>
    <d v="2024-02-26T00:00:00"/>
    <m/>
    <s v="辅料"/>
    <x v="128"/>
    <m/>
    <s v="上海优人电子有限公司"/>
    <x v="104"/>
    <s v="4代IPEX转SMA 外螺内孔 0.81线 0.3米"/>
    <m/>
    <s v="李（电子）"/>
    <n v="10"/>
    <s v="条"/>
    <s v="人民币"/>
    <n v="1.1299999999999999"/>
    <x v="15"/>
    <n v="6"/>
    <n v="60"/>
    <s v="已到"/>
    <s v="已到"/>
    <s v="24.5.12应付"/>
  </r>
  <r>
    <d v="2024-02-23T00:00:00"/>
    <m/>
    <s v="光学"/>
    <x v="129"/>
    <s v="CH24022701"/>
    <s v="武汉长进光子技术股份有限公司"/>
    <x v="105"/>
    <s v="CJYDF200/400µm 双包层掺镱光纤"/>
    <m/>
    <s v="李（光学）"/>
    <n v="20"/>
    <s v="米"/>
    <s v="人民币"/>
    <n v="1.1299999999999999"/>
    <x v="88"/>
    <n v="2400"/>
    <n v="48000"/>
    <s v="已到100m"/>
    <s v="已到100m发票"/>
    <s v="已申请支付24000元"/>
  </r>
  <r>
    <d v="2024-02-28T00:00:00"/>
    <m/>
    <s v="工具"/>
    <x v="130"/>
    <m/>
    <s v="上海优人电子有限公司"/>
    <x v="106"/>
    <s v="OV5640"/>
    <m/>
    <s v="李（电子）"/>
    <n v="2"/>
    <s v="个"/>
    <s v="人民币"/>
    <n v="1.1299999999999999"/>
    <x v="89"/>
    <n v="182"/>
    <n v="364"/>
    <s v="已到"/>
    <s v="已到"/>
    <s v="24.5.12应付"/>
  </r>
  <r>
    <d v="2024-02-27T00:00:00"/>
    <m/>
    <s v="光学"/>
    <x v="131"/>
    <m/>
    <s v="长飞光坊（武汉）科技有限公司"/>
    <x v="29"/>
    <s v="25/250um，非保偏Yb光纤"/>
    <m/>
    <s v="李（光学）"/>
    <n v="20"/>
    <s v="米"/>
    <s v="人民币"/>
    <n v="1.1299999999999999"/>
    <x v="90"/>
    <s v="样品"/>
    <s v="样品"/>
    <s v="已到"/>
    <m/>
    <m/>
  </r>
  <r>
    <d v="2024-03-05T00:00:00"/>
    <m/>
    <s v="电子"/>
    <x v="132"/>
    <m/>
    <s v="上海优人电子有限公司"/>
    <x v="103"/>
    <s v="TI LMV331IDCKR"/>
    <m/>
    <s v="李（电子）"/>
    <n v="10"/>
    <s v="个"/>
    <s v="人民币"/>
    <n v="1.1299999999999999"/>
    <x v="36"/>
    <n v="1.5"/>
    <n v="15"/>
    <s v="已到"/>
    <s v="已到"/>
    <s v="24.5.12应付"/>
  </r>
  <r>
    <d v="2024-03-06T00:00:00"/>
    <m/>
    <s v="办公用品"/>
    <x v="0"/>
    <m/>
    <s v="圆迈"/>
    <x v="107"/>
    <s v="攀升  27英寸"/>
    <m/>
    <s v="李（电子）"/>
    <n v="1"/>
    <s v="个"/>
    <s v="人民币"/>
    <n v="1.1299999999999999"/>
    <x v="50"/>
    <n v="849"/>
    <n v="849"/>
    <s v="已到"/>
    <s v="已到"/>
    <s v="已支付"/>
  </r>
  <r>
    <m/>
    <m/>
    <m/>
    <x v="0"/>
    <m/>
    <m/>
    <x v="108"/>
    <m/>
    <m/>
    <m/>
    <m/>
    <m/>
    <m/>
    <m/>
    <x v="90"/>
    <m/>
    <m/>
    <m/>
    <m/>
    <m/>
  </r>
  <r>
    <d v="2024-03-14T00:00:00"/>
    <m/>
    <s v="电子"/>
    <x v="133"/>
    <m/>
    <s v="上海贝达斯电子技术有限公司"/>
    <x v="103"/>
    <s v="SGMICRO SGM3157YC6/TR"/>
    <m/>
    <s v="李（电子）"/>
    <n v="500"/>
    <s v="个"/>
    <s v="人民币"/>
    <n v="1.1299999999999999"/>
    <x v="91"/>
    <n v="0.33"/>
    <n v="165"/>
    <s v="已到"/>
    <s v="已到"/>
    <s v="24.7.30应付"/>
  </r>
  <r>
    <d v="2024-03-14T00:00:00"/>
    <m/>
    <s v="电子"/>
    <x v="134"/>
    <m/>
    <s v="上海贝达斯电子技术有限公司"/>
    <x v="103"/>
    <s v="SGMICRO SGM2019-1.2YN5G"/>
    <m/>
    <s v="李（电子）"/>
    <n v="30"/>
    <s v="个"/>
    <s v="人民币"/>
    <n v="1.1299999999999999"/>
    <x v="74"/>
    <n v="0.4"/>
    <n v="12"/>
    <s v="已到"/>
    <s v="已到"/>
    <s v="24.7.30应付"/>
  </r>
  <r>
    <d v="2024-03-14T00:00:00"/>
    <m/>
    <s v="电子"/>
    <x v="135"/>
    <m/>
    <s v="上海贝达斯电子技术有限公司"/>
    <x v="103"/>
    <s v="Richtek RT9013-25GB"/>
    <m/>
    <s v="李（电子）"/>
    <n v="30"/>
    <s v="个"/>
    <s v="人民币"/>
    <n v="1.1299999999999999"/>
    <x v="92"/>
    <n v="0.85"/>
    <n v="25.5"/>
    <s v="已到"/>
    <s v="已到"/>
    <s v="24.7.30应付"/>
  </r>
  <r>
    <d v="2024-03-14T00:00:00"/>
    <m/>
    <s v="电子"/>
    <x v="136"/>
    <m/>
    <s v="上海贝达斯电子技术有限公司"/>
    <x v="80"/>
    <s v="murata NFM18PS105R0J3D"/>
    <m/>
    <s v="李（电子）"/>
    <n v="200"/>
    <s v="个"/>
    <s v="人民币"/>
    <n v="1.1299999999999999"/>
    <x v="93"/>
    <n v="0.35"/>
    <n v="70"/>
    <s v="已到"/>
    <s v="已到"/>
    <s v="24.7.30应付"/>
  </r>
  <r>
    <d v="2024-03-14T00:00:00"/>
    <m/>
    <s v="电子"/>
    <x v="137"/>
    <m/>
    <s v="上海贝达斯电子技术有限公司"/>
    <x v="24"/>
    <s v="Littelfuse SMAJ5.0A"/>
    <m/>
    <s v="李（电子）"/>
    <n v="100"/>
    <s v="个"/>
    <s v="人民币"/>
    <n v="1.1299999999999999"/>
    <x v="94"/>
    <n v="0.45"/>
    <n v="45"/>
    <s v="已到"/>
    <s v="已到"/>
    <s v="24.7.30应付"/>
  </r>
  <r>
    <d v="2024-03-14T00:00:00"/>
    <m/>
    <s v="电子"/>
    <x v="138"/>
    <m/>
    <s v="上海贝达斯电子技术有限公司"/>
    <x v="40"/>
    <s v="FH CMH201209B1R0MT"/>
    <m/>
    <s v="李（电子）"/>
    <n v="100"/>
    <s v="个"/>
    <s v="人民币"/>
    <n v="1.1299999999999999"/>
    <x v="58"/>
    <n v="0.25"/>
    <n v="25"/>
    <s v="已到"/>
    <s v="已到"/>
    <s v="24.7.30应付"/>
  </r>
  <r>
    <d v="2024-03-14T00:00:00"/>
    <m/>
    <s v="电子"/>
    <x v="139"/>
    <m/>
    <s v="上海贝达斯电子技术有限公司"/>
    <x v="15"/>
    <s v="KF128-2.54-2P"/>
    <m/>
    <s v="李（电子）"/>
    <n v="100"/>
    <s v="个"/>
    <s v="人民币"/>
    <n v="1.1299999999999999"/>
    <x v="95"/>
    <n v="0.9"/>
    <n v="90"/>
    <s v="已到"/>
    <s v="已到"/>
    <s v="24.7.30应付"/>
  </r>
  <r>
    <d v="2024-03-14T00:00:00"/>
    <m/>
    <s v="电子"/>
    <x v="140"/>
    <m/>
    <s v="上海贝达斯电子技术有限公司"/>
    <x v="15"/>
    <s v="CJT A2547WV-2P"/>
    <m/>
    <s v="李（电子）"/>
    <n v="50"/>
    <s v="个"/>
    <s v="人民币"/>
    <n v="1.1299999999999999"/>
    <x v="96"/>
    <n v="1.6"/>
    <n v="80"/>
    <s v="已到"/>
    <s v="已到"/>
    <s v="24.7.30应付"/>
  </r>
  <r>
    <d v="2024-03-19T00:00:00"/>
    <m/>
    <s v="电子"/>
    <x v="141"/>
    <m/>
    <s v="上海贝达斯电子技术有限公司"/>
    <x v="15"/>
    <s v="KF128-2.54-12P"/>
    <m/>
    <s v="李（电子）"/>
    <n v="20"/>
    <s v="个"/>
    <s v="人民币"/>
    <n v="1.1299999999999999"/>
    <x v="97"/>
    <n v="5.5"/>
    <n v="110"/>
    <s v="已到"/>
    <s v="已到"/>
    <s v="24.7.30应付"/>
  </r>
  <r>
    <d v="2024-03-19T00:00:00"/>
    <m/>
    <s v="电子"/>
    <x v="142"/>
    <m/>
    <s v="上海贝达斯电子技术有限公司"/>
    <x v="15"/>
    <s v="HRO TYPE-C-31-M-31"/>
    <m/>
    <s v="李（电子）"/>
    <n v="10"/>
    <s v="个"/>
    <s v="人民币"/>
    <n v="1.1299999999999999"/>
    <x v="98"/>
    <n v="1"/>
    <n v="10"/>
    <s v="已到"/>
    <s v="已到"/>
    <s v="24.7.30应付"/>
  </r>
  <r>
    <d v="2024-03-19T00:00:00"/>
    <m/>
    <s v="电子"/>
    <x v="143"/>
    <m/>
    <s v="上海贝达斯电子技术有限公司"/>
    <x v="103"/>
    <s v="Intel/Altera EP4CE15F17C8N"/>
    <m/>
    <s v="李（电子）"/>
    <n v="10"/>
    <s v="个"/>
    <s v="人民币"/>
    <n v="1.1299999999999999"/>
    <x v="39"/>
    <n v="75"/>
    <n v="750"/>
    <s v="已到"/>
    <s v="已到"/>
    <s v="24.7.30应付"/>
  </r>
  <r>
    <d v="2024-03-19T00:00:00"/>
    <m/>
    <s v="电子"/>
    <x v="144"/>
    <m/>
    <s v="上海贝达斯电子技术有限公司"/>
    <x v="103"/>
    <s v="Microchip MCP4728T-E/UN"/>
    <m/>
    <s v="李（电子）"/>
    <n v="25"/>
    <s v="个"/>
    <s v="人民币"/>
    <n v="1.1299999999999999"/>
    <x v="99"/>
    <n v="17.5"/>
    <n v="437.5"/>
    <s v="已到"/>
    <s v="已到"/>
    <s v="24.7.30应付"/>
  </r>
  <r>
    <d v="2024-03-19T00:00:00"/>
    <m/>
    <s v="电子"/>
    <x v="145"/>
    <m/>
    <s v="上海贝达斯电子技术有限公司"/>
    <x v="103"/>
    <s v="Aerosemi MT9700"/>
    <m/>
    <s v="李（电子）"/>
    <n v="20"/>
    <s v="个"/>
    <s v="人民币"/>
    <n v="1.1299999999999999"/>
    <x v="58"/>
    <n v="0.25"/>
    <n v="5"/>
    <s v="已到"/>
    <s v="已到"/>
    <s v="24.7.30应付"/>
  </r>
  <r>
    <d v="2024-03-19T00:00:00"/>
    <m/>
    <s v="电子"/>
    <x v="146"/>
    <m/>
    <s v="上海贝达斯电子技术有限公司"/>
    <x v="103"/>
    <s v="TI MAX3232IPWR"/>
    <m/>
    <s v="李（电子）"/>
    <n v="10"/>
    <s v="个"/>
    <s v="人民币"/>
    <n v="1.1299999999999999"/>
    <x v="43"/>
    <n v="3.5"/>
    <n v="35"/>
    <s v="已到"/>
    <s v="已到"/>
    <s v="24.7.30应付"/>
  </r>
  <r>
    <d v="2024-03-19T00:00:00"/>
    <m/>
    <s v="电子"/>
    <x v="147"/>
    <m/>
    <s v="上海贝达斯电子技术有限公司"/>
    <x v="103"/>
    <s v="TI TLA2024IRUGT"/>
    <m/>
    <s v="李（电子）"/>
    <n v="10"/>
    <s v="个"/>
    <s v="人民币"/>
    <n v="1.1299999999999999"/>
    <x v="83"/>
    <n v="13.5"/>
    <n v="135"/>
    <s v="已到"/>
    <s v="已到"/>
    <s v="24.7.30应付"/>
  </r>
  <r>
    <d v="2024-03-19T00:00:00"/>
    <m/>
    <s v="电子"/>
    <x v="148"/>
    <m/>
    <s v="上海贝达斯电子技术有限公司"/>
    <x v="109"/>
    <s v="Q&amp;J CR1220-2"/>
    <m/>
    <s v="李（电子）"/>
    <n v="10"/>
    <s v="个"/>
    <s v="人民币"/>
    <n v="1.1299999999999999"/>
    <x v="36"/>
    <n v="1.5"/>
    <n v="15"/>
    <s v="已到"/>
    <s v="已到"/>
    <s v="24.7.30应付"/>
  </r>
  <r>
    <d v="2024-03-19T00:00:00"/>
    <m/>
    <s v="电子"/>
    <x v="149"/>
    <m/>
    <s v="上海贝达斯电子技术有限公司"/>
    <x v="15"/>
    <s v="2.54mm间距 2*5 简易牛角座，镀金"/>
    <m/>
    <s v="李（电子）"/>
    <n v="10"/>
    <s v="个"/>
    <s v="人民币"/>
    <n v="1.1299999999999999"/>
    <x v="59"/>
    <n v="0.3"/>
    <n v="3"/>
    <s v="已到"/>
    <s v="已到"/>
    <s v="24.7.30应付"/>
  </r>
  <r>
    <d v="2024-03-19T00:00:00"/>
    <m/>
    <s v="电子"/>
    <x v="150"/>
    <m/>
    <s v="上海贝达斯电子技术有限公司"/>
    <x v="15"/>
    <s v="2.54mm间距 2*5 直插双排针，镀金"/>
    <m/>
    <s v="李（电子）"/>
    <n v="10"/>
    <s v="个"/>
    <s v="人民币"/>
    <n v="1.1299999999999999"/>
    <x v="60"/>
    <n v="0.2"/>
    <n v="2"/>
    <s v="已到"/>
    <s v="已到"/>
    <s v="24.7.30应付"/>
  </r>
  <r>
    <d v="2024-03-19T00:00:00"/>
    <m/>
    <s v="电子"/>
    <x v="151"/>
    <m/>
    <s v="上海贝达斯电子技术有限公司"/>
    <x v="15"/>
    <s v="2.54mm间距 2*4 直插双排针，镀金"/>
    <m/>
    <s v="李（电子）"/>
    <n v="50"/>
    <s v="个"/>
    <s v="人民币"/>
    <n v="1.1299999999999999"/>
    <x v="60"/>
    <n v="0.2"/>
    <n v="10"/>
    <s v="已到"/>
    <s v="已到"/>
    <s v="24.7.30应付"/>
  </r>
  <r>
    <d v="2024-03-19T00:00:00"/>
    <m/>
    <s v="电子"/>
    <x v="152"/>
    <m/>
    <s v="上海贝达斯电子技术有限公司"/>
    <x v="15"/>
    <s v="2.54mm间距 2*9 直插双排母，镀金"/>
    <m/>
    <s v="李（电子）"/>
    <n v="10"/>
    <s v="个"/>
    <s v="人民币"/>
    <n v="1.1299999999999999"/>
    <x v="70"/>
    <n v="0.5"/>
    <n v="5"/>
    <s v="已到"/>
    <s v="已到"/>
    <s v="24.7.30应付"/>
  </r>
  <r>
    <d v="2024-03-19T00:00:00"/>
    <m/>
    <s v="电子"/>
    <x v="153"/>
    <m/>
    <s v="上海贝达斯电子技术有限公司"/>
    <x v="15"/>
    <s v="2.54mm间距 2*8 直插双排母，镀金"/>
    <m/>
    <s v="李（电子）"/>
    <n v="10"/>
    <s v="个"/>
    <s v="人民币"/>
    <n v="1.1299999999999999"/>
    <x v="70"/>
    <n v="0.5"/>
    <n v="5"/>
    <s v="已到"/>
    <s v="已到"/>
    <s v="24.7.30应付"/>
  </r>
  <r>
    <d v="2024-03-19T00:00:00"/>
    <m/>
    <s v="电子"/>
    <x v="154"/>
    <m/>
    <s v="上海贝达斯电子技术有限公司"/>
    <x v="15"/>
    <s v="2.54mm间距 1*3 直插排针，镀金"/>
    <m/>
    <s v="李（电子）"/>
    <n v="20"/>
    <s v="个"/>
    <s v="人民币"/>
    <n v="1.1299999999999999"/>
    <x v="100"/>
    <n v="0.15"/>
    <n v="3"/>
    <s v="已到"/>
    <s v="已到"/>
    <s v="24.7.30应付"/>
  </r>
  <r>
    <d v="2024-03-19T00:00:00"/>
    <m/>
    <s v="辅料"/>
    <x v="155"/>
    <m/>
    <s v="上海贝达斯电子技术有限公司"/>
    <x v="110"/>
    <s v="CJT A2547H-2P"/>
    <m/>
    <s v="李（电子）"/>
    <n v="100"/>
    <s v="个"/>
    <s v="人民币"/>
    <n v="1.1299999999999999"/>
    <x v="58"/>
    <n v="0.25"/>
    <n v="25"/>
    <s v="已到"/>
    <s v="已到"/>
    <s v="24.7.30应付"/>
  </r>
  <r>
    <d v="2024-03-19T00:00:00"/>
    <m/>
    <s v="辅料"/>
    <x v="156"/>
    <m/>
    <s v="上海贝达斯电子技术有限公司"/>
    <x v="14"/>
    <s v="A2547-T"/>
    <m/>
    <s v="李（电子）"/>
    <n v="1000"/>
    <s v="个"/>
    <s v="人民币"/>
    <n v="1.1299999999999999"/>
    <x v="58"/>
    <n v="0.25"/>
    <n v="250"/>
    <s v="已到"/>
    <s v="已到"/>
    <s v="24.7.30应付"/>
  </r>
  <r>
    <d v="2024-03-20T00:00:00"/>
    <m/>
    <s v="光学"/>
    <x v="157"/>
    <s v="CH24031801"/>
    <s v="西安中科汇纤光电科技有限公司"/>
    <x v="111"/>
    <s v="有源25/250"/>
    <m/>
    <s v="李（光学）"/>
    <n v="3"/>
    <s v="个"/>
    <s v="人民币"/>
    <n v="1.1299999999999999"/>
    <x v="101"/>
    <n v="2500"/>
    <n v="7500"/>
    <s v="已到"/>
    <s v="5.20已到"/>
    <s v="已支付"/>
  </r>
  <r>
    <d v="2024-03-20T00:00:00"/>
    <m/>
    <s v="光学"/>
    <x v="158"/>
    <s v="CH24031801"/>
    <s v="西安中科汇纤光电科技有限公司"/>
    <x v="111"/>
    <s v="有源200/400"/>
    <m/>
    <s v="李（光学）"/>
    <n v="3"/>
    <s v="个"/>
    <s v="人民币"/>
    <n v="1.1299999999999999"/>
    <x v="102"/>
    <n v="3800"/>
    <n v="11400"/>
    <s v="已到"/>
    <s v="5.20已到"/>
    <s v="已支付"/>
  </r>
  <r>
    <d v="2024-03-27T00:00:00"/>
    <m/>
    <s v="工具"/>
    <x v="159"/>
    <m/>
    <s v="上海贝达斯电子技术有限公司"/>
    <x v="112"/>
    <s v="0402电阻本 170种50个"/>
    <m/>
    <s v="李（电子）"/>
    <n v="1"/>
    <s v="本"/>
    <s v="人民币"/>
    <n v="1.1299999999999999"/>
    <x v="54"/>
    <n v="50"/>
    <n v="50"/>
    <s v="已到"/>
    <s v="已到"/>
    <s v="24.7.30应付"/>
  </r>
  <r>
    <d v="2024-03-27T00:00:00"/>
    <m/>
    <s v="工具"/>
    <x v="160"/>
    <m/>
    <s v="上海贝达斯电子技术有限公司"/>
    <x v="113"/>
    <s v="0402电容本 80种50个"/>
    <m/>
    <s v="李（电子）"/>
    <n v="1"/>
    <s v="本"/>
    <s v="人民币"/>
    <n v="1.1299999999999999"/>
    <x v="61"/>
    <n v="60"/>
    <n v="60"/>
    <s v="已到"/>
    <s v="已到"/>
    <s v="24.7.30应付"/>
  </r>
  <r>
    <d v="2024-03-27T00:00:00"/>
    <m/>
    <s v="电子"/>
    <x v="161"/>
    <m/>
    <s v="上海贝达斯电子技术有限公司"/>
    <x v="103"/>
    <s v="TI INA181A1IDBVR"/>
    <m/>
    <s v="李（电子）"/>
    <n v="200"/>
    <s v="个"/>
    <s v="人民币"/>
    <n v="1.1299999999999999"/>
    <x v="14"/>
    <n v="2"/>
    <n v="400"/>
    <s v="已到"/>
    <s v="已到"/>
    <s v="24.7.30应付"/>
  </r>
  <r>
    <d v="2024-04-12T00:00:00"/>
    <m/>
    <s v="电子"/>
    <x v="162"/>
    <m/>
    <s v="上海贝达斯电子技术有限公司"/>
    <x v="81"/>
    <s v="Sunlord UPZ1608U221-2R2TF"/>
    <m/>
    <s v="李（电子）"/>
    <n v="1000"/>
    <s v="个"/>
    <s v="人民币"/>
    <n v="1.1299999999999999"/>
    <x v="103"/>
    <n v="0.04"/>
    <n v="40"/>
    <s v="已到"/>
    <s v="已到"/>
    <s v="24.7.30应付"/>
  </r>
  <r>
    <d v="2024-04-12T00:00:00"/>
    <m/>
    <s v="电子"/>
    <x v="163"/>
    <m/>
    <s v="上海贝达斯电子技术有限公司"/>
    <x v="81"/>
    <s v="Sunlord PZ1005U601-R45TF"/>
    <m/>
    <s v="李（电子）"/>
    <n v="1000"/>
    <s v="个"/>
    <s v="人民币"/>
    <n v="1.1299999999999999"/>
    <x v="104"/>
    <n v="0.03"/>
    <n v="30"/>
    <s v="已到"/>
    <s v="已到"/>
    <s v="24.7.30应付"/>
  </r>
  <r>
    <d v="2024-04-12T00:00:00"/>
    <m/>
    <s v="电子"/>
    <x v="164"/>
    <m/>
    <s v="上海贝达斯电子技术有限公司"/>
    <x v="24"/>
    <s v="Hottech BAT54S"/>
    <m/>
    <s v="李（电子）"/>
    <n v="1000"/>
    <s v="个"/>
    <s v="人民币"/>
    <n v="1.1299999999999999"/>
    <x v="105"/>
    <n v="7.0000000000000007E-2"/>
    <n v="70"/>
    <s v="已到"/>
    <s v="已到"/>
    <s v="24.7.30应付"/>
  </r>
  <r>
    <d v="2024-04-12T00:00:00"/>
    <m/>
    <s v="电子"/>
    <x v="165"/>
    <m/>
    <s v="上海贝达斯电子技术有限公司"/>
    <x v="114"/>
    <s v="NEXTRON SUB-DRAF-607A-002"/>
    <m/>
    <s v="李（电子）"/>
    <n v="30"/>
    <s v="个"/>
    <s v="人民币"/>
    <n v="1.1299999999999999"/>
    <x v="36"/>
    <n v="1.5"/>
    <n v="45"/>
    <s v="已到"/>
    <s v="已到"/>
    <s v="24.7.30应付"/>
  </r>
  <r>
    <d v="2024-04-12T00:00:00"/>
    <m/>
    <s v="电子"/>
    <x v="166"/>
    <m/>
    <s v="上海贝达斯电子技术有限公司"/>
    <x v="115"/>
    <s v="ONSemi MMBT3906LT1G"/>
    <m/>
    <s v="李（电子）"/>
    <n v="100"/>
    <s v="个"/>
    <s v="人民币"/>
    <n v="1.1299999999999999"/>
    <x v="106"/>
    <n v="0.08"/>
    <n v="8"/>
    <s v="已到"/>
    <s v="已到"/>
    <s v="24.7.30应付"/>
  </r>
  <r>
    <d v="2024-04-12T00:00:00"/>
    <m/>
    <s v="电子"/>
    <x v="167"/>
    <m/>
    <s v="上海贝达斯电子技术有限公司"/>
    <x v="116"/>
    <s v="YXC OT2JI-111-50M"/>
    <m/>
    <s v="李（电子）"/>
    <n v="20"/>
    <s v="个"/>
    <s v="人民币"/>
    <n v="1.1299999999999999"/>
    <x v="78"/>
    <n v="2.5"/>
    <n v="50"/>
    <s v="已到"/>
    <s v="已到"/>
    <s v="24.7.30应付"/>
  </r>
  <r>
    <d v="2024-04-12T00:00:00"/>
    <m/>
    <s v="电子"/>
    <x v="168"/>
    <m/>
    <s v="上海贝达斯电子技术有限公司"/>
    <x v="117"/>
    <s v="WINSOK WSD100N06GDN56"/>
    <m/>
    <s v="李（电子）"/>
    <n v="100"/>
    <s v="个"/>
    <s v="人民币"/>
    <n v="1.1299999999999999"/>
    <x v="13"/>
    <n v="4"/>
    <n v="400"/>
    <s v="已到"/>
    <s v="已到"/>
    <s v="24.7.30应付"/>
  </r>
  <r>
    <d v="2024-04-23T00:00:00"/>
    <m/>
    <s v="电子"/>
    <x v="169"/>
    <m/>
    <s v="上海贝达斯电子技术有限公司"/>
    <x v="15"/>
    <s v="SMB-JE 直头内针"/>
    <m/>
    <s v="李（电子）"/>
    <n v="100"/>
    <s v="个"/>
    <s v="人民币"/>
    <n v="1.1299999999999999"/>
    <x v="78"/>
    <n v="2.5"/>
    <n v="250"/>
    <s v="已到"/>
    <s v="已到"/>
    <s v="24.7.30应付"/>
  </r>
  <r>
    <d v="2024-04-23T00:00:00"/>
    <m/>
    <s v="电子"/>
    <x v="170"/>
    <m/>
    <s v="上海贝达斯电子技术有限公司"/>
    <x v="15"/>
    <s v="SMB-JWE 弯头内针"/>
    <m/>
    <s v="李（电子）"/>
    <n v="100"/>
    <s v="个"/>
    <s v="人民币"/>
    <n v="1.1299999999999999"/>
    <x v="37"/>
    <n v="3"/>
    <n v="300"/>
    <s v="已到"/>
    <s v="已到"/>
    <s v="24.7.30应付"/>
  </r>
  <r>
    <d v="2024-04-23T00:00:00"/>
    <m/>
    <s v="辅料"/>
    <x v="171"/>
    <m/>
    <s v="上海贝达斯电子技术有限公司"/>
    <x v="118"/>
    <s v="2.54mm杜邦线 40P 30cm 公对母（10条装）"/>
    <n v="2"/>
    <s v="李（电子）"/>
    <n v="20"/>
    <s v="个"/>
    <s v="人民币"/>
    <n v="1.1299999999999999"/>
    <x v="37"/>
    <n v="3"/>
    <n v="60"/>
    <s v="已到"/>
    <s v="已到"/>
    <s v="24.7.30应付"/>
  </r>
  <r>
    <d v="2024-04-23T00:00:00"/>
    <m/>
    <s v="辅料"/>
    <x v="172"/>
    <m/>
    <s v="上海贝达斯电子技术有限公司"/>
    <x v="119"/>
    <s v="2.54mm 2X9P"/>
    <n v="100"/>
    <s v="李（电子）"/>
    <n v="100"/>
    <s v="个"/>
    <s v="人民币"/>
    <n v="1.1299999999999999"/>
    <x v="74"/>
    <n v="0.4"/>
    <n v="40"/>
    <s v="已到"/>
    <s v="已到"/>
    <s v="24.7.30应付"/>
  </r>
  <r>
    <d v="2024-04-23T00:00:00"/>
    <m/>
    <s v="辅料"/>
    <x v="173"/>
    <m/>
    <s v="上海贝达斯电子技术有限公司"/>
    <x v="120"/>
    <s v="KF2EDG-3.81 2P 端子块插头"/>
    <n v="50"/>
    <s v="李（电子）"/>
    <n v="50"/>
    <s v="个"/>
    <s v="人民币"/>
    <n v="1.1299999999999999"/>
    <x v="75"/>
    <n v="0.6"/>
    <n v="30"/>
    <s v="已到"/>
    <s v="已到"/>
    <s v="24.7.30应付"/>
  </r>
  <r>
    <d v="2024-04-23T00:00:00"/>
    <m/>
    <s v="辅料"/>
    <x v="174"/>
    <m/>
    <s v="上海贝达斯电子技术有限公司"/>
    <x v="121"/>
    <s v="1米 超5类"/>
    <n v="10"/>
    <s v="李（电子）"/>
    <n v="10"/>
    <s v="根"/>
    <s v="人民币"/>
    <n v="1.1299999999999999"/>
    <x v="107"/>
    <n v="8"/>
    <n v="80"/>
    <s v="已到"/>
    <s v="已到"/>
    <s v="24.7.30应付"/>
  </r>
  <r>
    <d v="2024-04-23T00:00:00"/>
    <m/>
    <s v="辅料"/>
    <x v="175"/>
    <m/>
    <s v="上海贝达斯电子技术有限公司"/>
    <x v="122"/>
    <s v="SMB-K内孔母头转SMA-J 内螺内针公头 0.5米"/>
    <n v="10"/>
    <s v="李（电子）"/>
    <n v="10"/>
    <s v="根"/>
    <s v="人民币"/>
    <n v="1.1299999999999999"/>
    <x v="23"/>
    <n v="10"/>
    <n v="100"/>
    <s v="已到"/>
    <s v="已到"/>
    <s v="24.7.30应付"/>
  </r>
  <r>
    <d v="2024-04-24T00:00:00"/>
    <m/>
    <s v="工具"/>
    <x v="176"/>
    <m/>
    <s v="上海贝达斯电子技术有限公司"/>
    <x v="123"/>
    <s v="内径250"/>
    <m/>
    <s v="李（光学）"/>
    <n v="3"/>
    <s v="个"/>
    <s v="人民币"/>
    <n v="1.1299999999999999"/>
    <x v="108"/>
    <n v="55"/>
    <n v="165"/>
    <s v="已到"/>
    <s v="已到"/>
    <s v="24.7.30应付"/>
  </r>
  <r>
    <d v="2023-04-25T00:00:00"/>
    <m/>
    <s v="工具"/>
    <x v="177"/>
    <m/>
    <s v="上海贝达斯电子技术有限公司"/>
    <x v="124"/>
    <s v="85L 触摸屏"/>
    <m/>
    <s v="秦玉霞"/>
    <n v="1"/>
    <s v="个"/>
    <s v="人民币"/>
    <n v="1.1299999999999999"/>
    <x v="109"/>
    <n v="530"/>
    <n v="530"/>
    <s v="已到"/>
    <s v="已到"/>
    <s v="24.7.30应付"/>
  </r>
  <r>
    <d v="2023-04-26T00:00:00"/>
    <m/>
    <s v="电子"/>
    <x v="101"/>
    <m/>
    <s v="上海贝达斯电子技术有限公司"/>
    <x v="86"/>
    <s v="JZ400"/>
    <m/>
    <s v="李（电子）"/>
    <n v="50"/>
    <s v="个"/>
    <s v="人民币"/>
    <n v="1.1299999999999999"/>
    <x v="79"/>
    <n v="20"/>
    <n v="1000"/>
    <s v="已到"/>
    <s v="已到"/>
    <s v="24.7.30应付"/>
  </r>
  <r>
    <d v="2023-04-26T00:00:00"/>
    <m/>
    <s v="电子"/>
    <x v="178"/>
    <m/>
    <s v="上海贝达斯电子技术有限公司"/>
    <x v="40"/>
    <s v="Sunlord MWSA1004C-100MT"/>
    <m/>
    <s v="李（电子）"/>
    <n v="50"/>
    <s v="个"/>
    <s v="人民币"/>
    <n v="1.1299999999999999"/>
    <x v="98"/>
    <n v="1"/>
    <n v="50"/>
    <s v="已到"/>
    <s v="已到"/>
    <s v="24.7.30应付"/>
  </r>
  <r>
    <d v="2023-04-26T00:00:00"/>
    <m/>
    <s v="电子"/>
    <x v="118"/>
    <m/>
    <s v="上海贝达斯电子技术有限公司"/>
    <x v="83"/>
    <s v="Bourns 3214W-1-202E"/>
    <m/>
    <s v="李（电子）"/>
    <n v="100"/>
    <s v="个"/>
    <s v="人民币"/>
    <n v="1.1299999999999999"/>
    <x v="32"/>
    <n v="16"/>
    <n v="1600"/>
    <s v="已到"/>
    <s v="已到"/>
    <s v="24.7.30应付"/>
  </r>
  <r>
    <d v="2023-04-26T00:00:00"/>
    <m/>
    <s v="电子"/>
    <x v="179"/>
    <m/>
    <s v="上海贝达斯电子技术有限公司"/>
    <x v="103"/>
    <s v="ADI AD628ARMZ-R7"/>
    <m/>
    <s v="李（电子）"/>
    <n v="25"/>
    <s v="个"/>
    <s v="人民币"/>
    <n v="1.1299999999999999"/>
    <x v="110"/>
    <n v="41"/>
    <n v="1025"/>
    <s v="已到"/>
    <s v="已到"/>
    <s v="24.7.30应付"/>
  </r>
  <r>
    <d v="2023-04-26T00:00:00"/>
    <m/>
    <s v="电子"/>
    <x v="180"/>
    <m/>
    <s v="上海贝达斯电子技术有限公司"/>
    <x v="103"/>
    <s v="TI DRV8426RGER"/>
    <m/>
    <s v="李（电子）"/>
    <n v="10"/>
    <s v="个"/>
    <s v="人民币"/>
    <n v="1.1299999999999999"/>
    <x v="111"/>
    <n v="22"/>
    <n v="220"/>
    <s v="已到"/>
    <s v="已到"/>
    <s v="24.7.30应付"/>
  </r>
  <r>
    <d v="2023-04-26T00:00:00"/>
    <m/>
    <s v="电子"/>
    <x v="181"/>
    <m/>
    <s v="上海贝达斯电子技术有限公司"/>
    <x v="103"/>
    <s v="TI TLV709A33DBVR"/>
    <m/>
    <s v="李（电子）"/>
    <n v="100"/>
    <s v="个"/>
    <s v="人民币"/>
    <n v="1.1299999999999999"/>
    <x v="29"/>
    <n v="3.4"/>
    <n v="340"/>
    <s v="已到"/>
    <s v="已到"/>
    <s v="24.7.30应付"/>
  </r>
  <r>
    <d v="2023-04-26T00:00:00"/>
    <m/>
    <s v="电子"/>
    <x v="147"/>
    <m/>
    <s v="上海贝达斯电子技术有限公司"/>
    <x v="103"/>
    <s v="TI TLA2024IRUGT"/>
    <m/>
    <s v="李（电子）"/>
    <n v="100"/>
    <s v="个"/>
    <s v="人民币"/>
    <n v="1.1299999999999999"/>
    <x v="29"/>
    <n v="3.4"/>
    <n v="340"/>
    <s v="已到"/>
    <s v="已到"/>
    <s v="24.7.30应付"/>
  </r>
  <r>
    <d v="2023-04-26T00:00:00"/>
    <m/>
    <s v="电子"/>
    <x v="182"/>
    <m/>
    <s v="上海贝达斯电子技术有限公司"/>
    <x v="103"/>
    <s v="兆易创新 GD32F407VET6"/>
    <m/>
    <s v="李（电子）"/>
    <n v="50"/>
    <s v="个"/>
    <s v="人民币"/>
    <n v="1.1299999999999999"/>
    <x v="66"/>
    <n v="18"/>
    <n v="900"/>
    <s v="已到"/>
    <s v="已到"/>
    <s v="24.7.30应付"/>
  </r>
  <r>
    <d v="2023-04-26T00:00:00"/>
    <m/>
    <s v="工具"/>
    <x v="183"/>
    <m/>
    <s v="上海贝达斯电子技术有限公司"/>
    <x v="125"/>
    <s v="12*22外调焦"/>
    <m/>
    <s v="李（电子）"/>
    <n v="5"/>
    <s v="个"/>
    <s v="人民币"/>
    <n v="1.1299999999999999"/>
    <x v="49"/>
    <n v="40"/>
    <n v="200"/>
    <s v="已到"/>
    <s v="已到"/>
    <s v="24.7.30应付"/>
  </r>
  <r>
    <d v="2024-04-30T00:00:00"/>
    <m/>
    <s v="工具"/>
    <x v="184"/>
    <m/>
    <s v="上海贝达斯电子技术有限公司"/>
    <x v="126"/>
    <s v="720*490 双层 无护栏 单扶手 PLA150Y-T2"/>
    <m/>
    <s v="李（光学）"/>
    <n v="2"/>
    <s v="个"/>
    <s v="人民币"/>
    <n v="1.1299999999999999"/>
    <x v="112"/>
    <n v="408"/>
    <n v="816"/>
    <s v="已到"/>
    <s v="已到"/>
    <s v="24.7.30应付"/>
  </r>
  <r>
    <d v="2024-05-09T00:00:00"/>
    <m/>
    <s v="工具"/>
    <x v="185"/>
    <m/>
    <s v="上海贝达斯电子技术有限公司"/>
    <x v="127"/>
    <s v="1200P 8mm 1米软线"/>
    <m/>
    <s v="李（电子）"/>
    <n v="2"/>
    <s v="个"/>
    <s v="人民币"/>
    <n v="1.1299999999999999"/>
    <x v="113"/>
    <n v="58"/>
    <n v="116"/>
    <s v="已到"/>
    <s v="已到"/>
    <s v="24.7.30应付"/>
  </r>
  <r>
    <d v="2024-05-09T00:00:00"/>
    <m/>
    <s v="工具"/>
    <x v="186"/>
    <m/>
    <s v="上海贝达斯电子技术有限公司"/>
    <x v="128"/>
    <s v="USB转RS485模块"/>
    <m/>
    <s v="李（电子）"/>
    <n v="5"/>
    <s v="个"/>
    <s v="人民币"/>
    <n v="1.1299999999999999"/>
    <x v="16"/>
    <n v="14"/>
    <n v="70"/>
    <s v="已到"/>
    <s v="已到"/>
    <s v="24.7.30应付"/>
  </r>
  <r>
    <d v="2024-05-10T00:00:00"/>
    <m/>
    <s v="光学"/>
    <x v="187"/>
    <s v="CH24051002"/>
    <s v="西安中科汇纤光电科技有限公司"/>
    <x v="129"/>
    <s v="无源NPM 输入信号光纤 10/130，输出30/250"/>
    <m/>
    <s v="李（光学）"/>
    <n v="2"/>
    <s v="个"/>
    <s v="人民币"/>
    <n v="1.1299999999999999"/>
    <x v="114"/>
    <n v="580"/>
    <n v="1160"/>
    <s v="已到"/>
    <s v="5.20已到"/>
    <s v="已支付"/>
  </r>
  <r>
    <d v="2024-05-13T00:00:00"/>
    <m/>
    <s v="工具"/>
    <x v="188"/>
    <m/>
    <s v="上海贝达斯电子技术有限公司"/>
    <x v="123"/>
    <s v="内径270"/>
    <m/>
    <s v="李（光学）"/>
    <n v="3"/>
    <s v="个"/>
    <s v="人民币"/>
    <n v="1.1299999999999999"/>
    <x v="115"/>
    <n v="68"/>
    <n v="204"/>
    <s v="已到"/>
    <s v="已到"/>
    <s v="24.7.30应付"/>
  </r>
  <r>
    <d v="2024-05-20T00:00:00"/>
    <m/>
    <s v="电子"/>
    <x v="189"/>
    <m/>
    <s v="上海贝达斯电子技术有限公司"/>
    <x v="117"/>
    <s v="WINSOK WSD6040DN56"/>
    <m/>
    <s v="李（电子）"/>
    <n v="20"/>
    <s v="个"/>
    <s v="人民币"/>
    <n v="1.1299999999999999"/>
    <x v="14"/>
    <n v="2"/>
    <n v="40"/>
    <s v="已到"/>
    <s v="已到"/>
    <s v="24.7.30应付"/>
  </r>
  <r>
    <d v="2024-05-22T00:00:00"/>
    <m/>
    <s v="工具"/>
    <x v="190"/>
    <m/>
    <s v="上海贝达斯电子技术有限公司"/>
    <x v="127"/>
    <s v="三合一 3.9mm 软线"/>
    <m/>
    <s v="李（电子）"/>
    <n v="2"/>
    <s v="个"/>
    <s v="人民币"/>
    <n v="1.1299999999999999"/>
    <x v="55"/>
    <n v="120"/>
    <n v="240"/>
    <s v="已到"/>
    <s v="已到"/>
    <s v="24.7.30应付"/>
  </r>
  <r>
    <d v="2024-05-22T00:00:00"/>
    <m/>
    <s v="工具"/>
    <x v="191"/>
    <m/>
    <s v="上海贝达斯电子技术有限公司"/>
    <x v="130"/>
    <s v="5V激光二极管点状（2个）"/>
    <m/>
    <s v="李（电子）"/>
    <n v="6"/>
    <s v="个"/>
    <s v="人民币"/>
    <n v="1.1299999999999999"/>
    <x v="116"/>
    <n v="5"/>
    <n v="30"/>
    <s v="已到"/>
    <s v="已到"/>
    <s v="24.7.30应付"/>
  </r>
  <r>
    <d v="2024-05-22T00:00:00"/>
    <m/>
    <s v="工具"/>
    <x v="192"/>
    <m/>
    <s v="上海贝达斯电子技术有限公司"/>
    <x v="131"/>
    <s v="200V-20-50MM-0M200次-25N 微型往复"/>
    <m/>
    <s v="崔维"/>
    <n v="1"/>
    <s v="个"/>
    <s v="人民币"/>
    <n v="1.1299999999999999"/>
    <x v="117"/>
    <n v="150"/>
    <n v="150"/>
    <s v="已到"/>
    <s v="已到"/>
    <s v="24.7.30应付"/>
  </r>
  <r>
    <d v="2024-05-23T00:00:00"/>
    <m/>
    <s v="工具"/>
    <x v="193"/>
    <m/>
    <s v="上海贝达斯电子技术有限公司"/>
    <x v="132"/>
    <s v="004 Ф6*250外8+外8"/>
    <m/>
    <s v="崔维"/>
    <n v="1"/>
    <s v="根"/>
    <s v="人民币"/>
    <n v="1.1299999999999999"/>
    <x v="68"/>
    <n v="12"/>
    <n v="12"/>
    <s v="已到"/>
    <s v="已到"/>
    <s v="24.7.30应付"/>
  </r>
  <r>
    <d v="2024-05-23T00:00:00"/>
    <m/>
    <s v="办公用品"/>
    <x v="0"/>
    <m/>
    <s v="圆迈"/>
    <x v="133"/>
    <s v="50g-筒装橡胶圈"/>
    <m/>
    <s v="金"/>
    <n v="2"/>
    <s v="盒"/>
    <s v="人民币"/>
    <n v="1.1299999999999999"/>
    <x v="118"/>
    <m/>
    <n v="628.70000000000005"/>
    <s v="已到"/>
    <s v="已到"/>
    <s v="已支付"/>
  </r>
  <r>
    <d v="2024-05-23T00:00:00"/>
    <m/>
    <s v="办公用品"/>
    <x v="0"/>
    <m/>
    <s v="圆迈"/>
    <x v="134"/>
    <s v="550ml*24瓶"/>
    <m/>
    <s v="金"/>
    <n v="2"/>
    <s v="箱"/>
    <s v="人民币"/>
    <n v="1.1299999999999999"/>
    <x v="118"/>
    <m/>
    <m/>
    <m/>
    <m/>
    <m/>
  </r>
  <r>
    <d v="2024-05-23T00:00:00"/>
    <m/>
    <s v="办公用品"/>
    <x v="0"/>
    <m/>
    <s v="圆迈"/>
    <x v="135"/>
    <s v="29mm镀镍回形针-10盒（1000枚）"/>
    <m/>
    <s v="金"/>
    <n v="10"/>
    <s v="盒"/>
    <s v="人民币"/>
    <n v="1.1299999999999999"/>
    <x v="118"/>
    <m/>
    <m/>
    <m/>
    <m/>
    <m/>
  </r>
  <r>
    <d v="2024-05-23T00:00:00"/>
    <m/>
    <s v="办公用品"/>
    <x v="0"/>
    <m/>
    <s v="圆迈"/>
    <x v="136"/>
    <s v="48W白光黑框直角-150*1200mm"/>
    <m/>
    <s v="金"/>
    <n v="5"/>
    <s v="个"/>
    <s v="人民币"/>
    <n v="1.1299999999999999"/>
    <x v="118"/>
    <m/>
    <m/>
    <m/>
    <m/>
    <m/>
  </r>
  <r>
    <d v="2024-05-23T00:00:00"/>
    <m/>
    <s v="办公用品"/>
    <x v="0"/>
    <m/>
    <s v="圆迈"/>
    <x v="137"/>
    <s v="4层 140g/卷 27卷 蓝色经典"/>
    <m/>
    <s v="金"/>
    <n v="2"/>
    <s v="箱"/>
    <s v="人民币"/>
    <n v="1.1299999999999999"/>
    <x v="118"/>
    <m/>
    <m/>
    <m/>
    <m/>
    <m/>
  </r>
  <r>
    <d v="2024-05-23T00:00:00"/>
    <m/>
    <s v="办公用品"/>
    <x v="0"/>
    <m/>
    <s v="圆迈"/>
    <x v="138"/>
    <s v="3层 120抽 24包"/>
    <m/>
    <s v="金"/>
    <n v="1"/>
    <s v="箱"/>
    <s v="人民币"/>
    <n v="1.1299999999999999"/>
    <x v="118"/>
    <m/>
    <m/>
    <m/>
    <m/>
    <m/>
  </r>
  <r>
    <d v="2024-06-03T00:00:00"/>
    <m/>
    <s v="工具"/>
    <x v="194"/>
    <m/>
    <s v="上海贝达斯电子技术有限公司"/>
    <x v="139"/>
    <s v="DCPB488（双电机6.0）+套筒"/>
    <m/>
    <s v="崔维"/>
    <n v="1"/>
    <s v="套"/>
    <s v="人民币"/>
    <n v="1.1299999999999999"/>
    <x v="119"/>
    <n v="770"/>
    <n v="770"/>
    <s v="已到"/>
    <m/>
    <m/>
  </r>
  <r>
    <d v="2024-06-03T00:00:00"/>
    <m/>
    <s v="工具"/>
    <x v="195"/>
    <m/>
    <s v="上海贝达斯电子技术有限公司"/>
    <x v="140"/>
    <s v="全家桶50件"/>
    <m/>
    <s v="崔维"/>
    <n v="1"/>
    <s v="套"/>
    <s v="人民币"/>
    <n v="1.1299999999999999"/>
    <x v="120"/>
    <n v="226"/>
    <n v="226"/>
    <s v="已到"/>
    <m/>
    <m/>
  </r>
  <r>
    <d v="2024-06-12T00:00:00"/>
    <m/>
    <s v="工具"/>
    <x v="196"/>
    <m/>
    <s v="上海贝达斯电子技术有限公司"/>
    <x v="141"/>
    <m/>
    <m/>
    <s v="金"/>
    <n v="1"/>
    <s v="套"/>
    <s v="人民币"/>
    <n v="1.1299999999999999"/>
    <x v="61"/>
    <n v="60"/>
    <n v="60"/>
    <s v="已到"/>
    <m/>
    <m/>
  </r>
  <r>
    <d v="2024-06-21T00:00:00"/>
    <m/>
    <s v="电子"/>
    <x v="197"/>
    <m/>
    <s v="上海贝达斯电子技术有限公司"/>
    <x v="142"/>
    <s v="德力西 20A 2P 两常开"/>
    <m/>
    <s v="李（电子）"/>
    <n v="5"/>
    <s v="个"/>
    <s v="人民币"/>
    <n v="1.1299999999999999"/>
    <x v="121"/>
    <n v="24"/>
    <n v="120"/>
    <s v="已到"/>
    <m/>
    <m/>
  </r>
  <r>
    <d v="2024-06-21T00:00:00"/>
    <m/>
    <s v="电子"/>
    <x v="198"/>
    <m/>
    <s v="上海贝达斯电子技术有限公司"/>
    <x v="143"/>
    <s v="YUNSANDA CW4L2-6A-S(004) 端子台"/>
    <m/>
    <s v="李（电子）"/>
    <n v="2"/>
    <s v="个"/>
    <s v="人民币"/>
    <n v="1.1299999999999999"/>
    <x v="108"/>
    <n v="55"/>
    <n v="110"/>
    <s v="已到"/>
    <m/>
    <m/>
  </r>
  <r>
    <d v="2024-06-21T00:00:00"/>
    <m/>
    <s v="工具"/>
    <x v="199"/>
    <m/>
    <s v="上海贝达斯电子技术有限公司"/>
    <x v="144"/>
    <s v="1.5米 镀金 深蓝"/>
    <m/>
    <s v="李（电子）"/>
    <n v="2"/>
    <s v="条"/>
    <s v="人民币"/>
    <n v="1.1299999999999999"/>
    <x v="32"/>
    <n v="16"/>
    <n v="32"/>
    <s v="已到"/>
    <m/>
    <m/>
  </r>
  <r>
    <d v="2024-06-21T00:00:00"/>
    <m/>
    <s v="工具"/>
    <x v="200"/>
    <m/>
    <s v="上海贝达斯电子技术有限公司"/>
    <x v="145"/>
    <s v="SV套装430只送专用钳子"/>
    <m/>
    <s v="李（电子）"/>
    <n v="1"/>
    <s v="套"/>
    <s v="人民币"/>
    <n v="1.1299999999999999"/>
    <x v="122"/>
    <n v="76"/>
    <n v="76"/>
    <s v="已到"/>
    <m/>
    <m/>
  </r>
  <r>
    <d v="2024-06-21T00:00:00"/>
    <m/>
    <s v="工具"/>
    <x v="201"/>
    <m/>
    <s v="上海贝达斯电子技术有限公司"/>
    <x v="146"/>
    <s v="5V转24V带导轨外壳4路NPN"/>
    <m/>
    <s v="李（电子）"/>
    <n v="1"/>
    <s v="个"/>
    <s v="人民币"/>
    <n v="1.1299999999999999"/>
    <x v="123"/>
    <n v="34"/>
    <n v="34"/>
    <s v="已到"/>
    <m/>
    <m/>
  </r>
  <r>
    <d v="2024-06-21T00:00:00"/>
    <m/>
    <s v="工具"/>
    <x v="202"/>
    <m/>
    <s v="上海贝达斯电子技术有限公司"/>
    <x v="146"/>
    <s v="24V转5V带导轨外壳4路NPN"/>
    <m/>
    <s v="李（电子）"/>
    <n v="1"/>
    <s v="个"/>
    <s v="人民币"/>
    <n v="1.1299999999999999"/>
    <x v="123"/>
    <n v="34"/>
    <n v="34"/>
    <s v="已到"/>
    <m/>
    <m/>
  </r>
  <r>
    <d v="2024-06-21T00:00:00"/>
    <m/>
    <s v="辅料"/>
    <x v="203"/>
    <m/>
    <s v="上海贝达斯电子技术有限公司"/>
    <x v="147"/>
    <s v="RVVSP4芯0.2mm"/>
    <m/>
    <s v="李（电子）"/>
    <n v="20"/>
    <s v="米"/>
    <s v="人民币"/>
    <n v="1.1299999999999999"/>
    <x v="124"/>
    <n v="3.6"/>
    <n v="72"/>
    <s v="已到"/>
    <m/>
    <m/>
  </r>
  <r>
    <d v="2024-06-21T00:00:00"/>
    <m/>
    <s v="辅料"/>
    <x v="204"/>
    <m/>
    <s v="上海贝达斯电子技术有限公司"/>
    <x v="148"/>
    <s v="35mm DIN导轨 C45 国标1.0mm厚 1米 "/>
    <m/>
    <s v="李（电子）"/>
    <n v="2"/>
    <s v="根"/>
    <s v="人民币"/>
    <n v="1.1299999999999999"/>
    <x v="107"/>
    <n v="8"/>
    <n v="16"/>
    <s v="已到"/>
    <m/>
    <m/>
  </r>
  <r>
    <d v="2024-06-21T00:00:00"/>
    <m/>
    <s v="工具"/>
    <x v="205"/>
    <m/>
    <s v="上海贝达斯电子技术有限公司"/>
    <x v="149"/>
    <s v="600*450*50mm "/>
    <m/>
    <s v="李（光学）"/>
    <n v="1"/>
    <s v="块"/>
    <s v="人民币"/>
    <n v="1.1299999999999999"/>
    <x v="125"/>
    <n v="925"/>
    <n v="925"/>
    <s v="已到"/>
    <m/>
    <m/>
  </r>
  <r>
    <d v="2024-06-27T00:00:00"/>
    <m/>
    <s v="电子"/>
    <x v="206"/>
    <m/>
    <s v="上海贝达斯电子技术有限公司"/>
    <x v="150"/>
    <s v="103NT-4-R025H34G"/>
    <m/>
    <s v="李（电子）"/>
    <n v="50"/>
    <s v="个"/>
    <s v="人民币"/>
    <n v="1.1299999999999999"/>
    <x v="15"/>
    <n v="6"/>
    <n v="300"/>
    <s v="已到"/>
    <m/>
    <m/>
  </r>
  <r>
    <d v="2024-06-27T00:00:00"/>
    <m/>
    <s v="辅料"/>
    <x v="207"/>
    <m/>
    <s v="上海贝达斯电子技术有限公司"/>
    <x v="151"/>
    <s v="星牌  50g"/>
    <m/>
    <s v="李（电子）"/>
    <n v="1"/>
    <s v="罐"/>
    <s v="人民币"/>
    <n v="1.1299999999999999"/>
    <x v="107"/>
    <n v="8"/>
    <n v="8"/>
    <s v="已到"/>
    <m/>
    <m/>
  </r>
  <r>
    <d v="2024-06-27T00:00:00"/>
    <m/>
    <s v="工具"/>
    <x v="208"/>
    <m/>
    <s v="上海贝达斯电子技术有限公司"/>
    <x v="152"/>
    <s v="自动中心冲（红柄5支）"/>
    <m/>
    <s v="崔维"/>
    <n v="1"/>
    <s v="套"/>
    <s v="人民币"/>
    <n v="1.1299999999999999"/>
    <x v="126"/>
    <n v="158"/>
    <n v="158"/>
    <s v="已到"/>
    <m/>
    <m/>
  </r>
  <r>
    <d v="2024-06-27T00:00:00"/>
    <m/>
    <s v="工具"/>
    <x v="209"/>
    <m/>
    <s v="上海贝达斯电子技术有限公司"/>
    <x v="153"/>
    <s v="WP-0.5X65 非同轴"/>
    <m/>
    <s v="李（电子）"/>
    <n v="1"/>
    <s v="个"/>
    <s v="人民币"/>
    <n v="1.1299999999999999"/>
    <x v="127"/>
    <n v="1100"/>
    <n v="1100"/>
    <s v="已到"/>
    <m/>
    <m/>
  </r>
  <r>
    <d v="2024-07-01T00:00:00"/>
    <m/>
    <s v="电子"/>
    <x v="210"/>
    <m/>
    <s v="上海贝达斯电子技术有限公司"/>
    <x v="15"/>
    <s v="KF2EDGVM-3.5-8P"/>
    <m/>
    <s v="李（电子）"/>
    <n v="20"/>
    <s v="个"/>
    <s v="人民币"/>
    <n v="1.1299999999999999"/>
    <x v="14"/>
    <n v="2"/>
    <n v="40"/>
    <s v="已到"/>
    <m/>
    <m/>
  </r>
  <r>
    <d v="2024-07-01T00:00:00"/>
    <m/>
    <s v="电子"/>
    <x v="211"/>
    <m/>
    <s v="上海贝达斯电子技术有限公司"/>
    <x v="15"/>
    <s v="2.54mm间距 2X8杜邦针座"/>
    <m/>
    <s v="李（电子）"/>
    <n v="20"/>
    <s v="个"/>
    <s v="人民币"/>
    <n v="1.1299999999999999"/>
    <x v="60"/>
    <n v="0.2"/>
    <n v="4"/>
    <s v="已到"/>
    <m/>
    <m/>
  </r>
  <r>
    <d v="2024-07-01T00:00:00"/>
    <m/>
    <s v="电子"/>
    <x v="212"/>
    <m/>
    <s v="上海贝达斯电子技术有限公司"/>
    <x v="15"/>
    <s v="2.54mm间距 2X9杜邦针座"/>
    <m/>
    <s v="李（电子）"/>
    <n v="20"/>
    <s v="个"/>
    <s v="人民币"/>
    <n v="1.1299999999999999"/>
    <x v="58"/>
    <n v="0.25"/>
    <n v="5"/>
    <s v="已到"/>
    <m/>
    <m/>
  </r>
  <r>
    <d v="2024-07-01T00:00:00"/>
    <m/>
    <s v="电子"/>
    <x v="213"/>
    <m/>
    <s v="上海贝达斯电子技术有限公司"/>
    <x v="15"/>
    <s v="2.54mm间距 2X12杜邦针座"/>
    <m/>
    <s v="李（电子）"/>
    <n v="20"/>
    <s v="个"/>
    <s v="人民币"/>
    <n v="1.1299999999999999"/>
    <x v="59"/>
    <n v="0.3"/>
    <n v="6"/>
    <s v="已到"/>
    <m/>
    <m/>
  </r>
  <r>
    <d v="2024-07-01T00:00:00"/>
    <m/>
    <s v="电子"/>
    <x v="214"/>
    <m/>
    <s v="上海贝达斯电子技术有限公司"/>
    <x v="154"/>
    <s v="HF115F/024-2ZS4"/>
    <m/>
    <s v="李（电子）"/>
    <n v="20"/>
    <s v="个"/>
    <s v="人民币"/>
    <n v="1.1299999999999999"/>
    <x v="97"/>
    <n v="5.5"/>
    <n v="110"/>
    <s v="已到"/>
    <m/>
    <m/>
  </r>
  <r>
    <d v="2024-07-01T00:00:00"/>
    <m/>
    <s v="电子"/>
    <x v="215"/>
    <m/>
    <s v="上海贝达斯电子技术有限公司"/>
    <x v="40"/>
    <s v="Sunlord MWSA1004C-330MT"/>
    <m/>
    <s v="李（电子）"/>
    <n v="20"/>
    <s v="个"/>
    <s v="人民币"/>
    <n v="1.1299999999999999"/>
    <x v="98"/>
    <n v="1"/>
    <n v="20"/>
    <s v="已到"/>
    <m/>
    <m/>
  </r>
  <r>
    <d v="2024-07-01T00:00:00"/>
    <m/>
    <s v="电子"/>
    <x v="216"/>
    <m/>
    <s v="上海贝达斯电子技术有限公司"/>
    <x v="40"/>
    <s v="Sunlord MWSA1004C-101MT"/>
    <m/>
    <s v="李（电子）"/>
    <n v="20"/>
    <s v="个"/>
    <s v="人民币"/>
    <n v="1.1299999999999999"/>
    <x v="98"/>
    <n v="1"/>
    <n v="20"/>
    <s v="已到"/>
    <m/>
    <m/>
  </r>
  <r>
    <d v="2024-07-01T00:00:00"/>
    <m/>
    <s v="辅料"/>
    <x v="217"/>
    <m/>
    <s v="上海贝达斯电子技术有限公司"/>
    <x v="120"/>
    <s v="KF2EDGKDM-3.5-8P"/>
    <m/>
    <s v="李（电子）"/>
    <n v="20"/>
    <s v="个"/>
    <s v="人民币"/>
    <n v="1.1299999999999999"/>
    <x v="128"/>
    <n v="6.8"/>
    <n v="136"/>
    <s v="已到"/>
    <m/>
    <m/>
  </r>
  <r>
    <d v="2024-07-01T00:00:00"/>
    <m/>
    <s v="办公用品"/>
    <x v="0"/>
    <m/>
    <s v="上海贝达斯电子技术有限公司"/>
    <x v="3"/>
    <s v="1500*500*2000mm  主架  白色"/>
    <m/>
    <s v="金"/>
    <n v="1"/>
    <s v="个"/>
    <s v="人民币"/>
    <n v="1.1299999999999999"/>
    <x v="4"/>
    <n v="343"/>
    <n v="343"/>
    <s v="已到"/>
    <m/>
    <m/>
  </r>
  <r>
    <d v="2024-07-02T00:00:00"/>
    <m/>
    <s v="工具"/>
    <x v="218"/>
    <m/>
    <s v="上海贝达斯电子技术有限公司"/>
    <x v="155"/>
    <s v="米勒不锈钢3口钳"/>
    <m/>
    <s v="金"/>
    <n v="1"/>
    <s v="个"/>
    <s v="人民币"/>
    <n v="1.1299999999999999"/>
    <x v="54"/>
    <n v="50"/>
    <n v="50"/>
    <s v="已到"/>
    <m/>
    <m/>
  </r>
  <r>
    <d v="2024-07-03T00:00:00"/>
    <m/>
    <s v="工具"/>
    <x v="219"/>
    <m/>
    <s v="上海贝达斯电子技术有限公司"/>
    <x v="155"/>
    <s v="原装米勒三口钳[F0-103-T-250-J]"/>
    <m/>
    <s v="金"/>
    <n v="1"/>
    <s v="个"/>
    <s v="人民币"/>
    <n v="1.1299999999999999"/>
    <x v="129"/>
    <n v="555"/>
    <n v="555"/>
    <s v="已到"/>
    <m/>
    <m/>
  </r>
  <r>
    <d v="2024-07-03T00:00:00"/>
    <m/>
    <s v="工具"/>
    <x v="220"/>
    <m/>
    <s v="上海贝达斯电子技术有限公司"/>
    <x v="156"/>
    <m/>
    <m/>
    <s v="金"/>
    <n v="3"/>
    <s v="个"/>
    <s v="人民币"/>
    <n v="1.1299999999999999"/>
    <x v="68"/>
    <n v="12"/>
    <n v="36"/>
    <s v="已到"/>
    <m/>
    <m/>
  </r>
  <r>
    <d v="2024-07-03T00:00:00"/>
    <m/>
    <s v="工具"/>
    <x v="221"/>
    <m/>
    <s v="上海贝达斯电子技术有限公司"/>
    <x v="157"/>
    <s v="1064+650"/>
    <m/>
    <s v="李（电子）"/>
    <n v="1"/>
    <s v="个"/>
    <s v="人民币"/>
    <n v="1.1299999999999999"/>
    <x v="130"/>
    <n v="520"/>
    <n v="520"/>
    <s v="已到"/>
    <m/>
    <m/>
  </r>
  <r>
    <d v="2024-07-08T00:00:00"/>
    <m/>
    <s v="办公用品"/>
    <x v="0"/>
    <m/>
    <s v="圆迈"/>
    <x v="51"/>
    <s v="27英寸2K/165Hz/HDR/快速液晶_x000a_"/>
    <m/>
    <s v="崔维"/>
    <n v="1"/>
    <s v="个"/>
    <s v="人民币"/>
    <n v="1.1299999999999999"/>
    <x v="131"/>
    <n v="749"/>
    <n v="749"/>
    <s v="已到"/>
    <s v="已到"/>
    <s v="已支付"/>
  </r>
  <r>
    <d v="2024-07-09T00:00:00"/>
    <m/>
    <s v="电子"/>
    <x v="222"/>
    <m/>
    <s v="上海贝达斯电子技术有限公司"/>
    <x v="103"/>
    <s v="LM324N"/>
    <m/>
    <s v="李（电子）"/>
    <n v="10"/>
    <s v="个"/>
    <s v="人民币"/>
    <n v="1.1299999999999999"/>
    <x v="75"/>
    <n v="0.6"/>
    <n v="6"/>
    <s v="已到"/>
    <m/>
    <m/>
  </r>
  <r>
    <d v="2024-07-09T00:00:00"/>
    <m/>
    <s v="工具"/>
    <x v="223"/>
    <m/>
    <s v="上海贝达斯电子技术有限公司"/>
    <x v="158"/>
    <s v="±12V"/>
    <m/>
    <s v="李（电子）"/>
    <n v="2"/>
    <s v="个"/>
    <s v="人民币"/>
    <n v="1.1299999999999999"/>
    <x v="121"/>
    <n v="24"/>
    <n v="48"/>
    <s v="已到"/>
    <m/>
    <m/>
  </r>
  <r>
    <d v="2024-07-09T00:00:00"/>
    <m/>
    <s v="工具"/>
    <x v="224"/>
    <m/>
    <s v="上海贝达斯电子技术有限公司"/>
    <x v="158"/>
    <s v="±5V"/>
    <m/>
    <s v="李（电子）"/>
    <n v="2"/>
    <s v="个"/>
    <s v="人民币"/>
    <n v="1.1299999999999999"/>
    <x v="121"/>
    <n v="24"/>
    <n v="48"/>
    <s v="已到"/>
    <m/>
    <m/>
  </r>
  <r>
    <d v="2024-07-11T00:00:00"/>
    <m/>
    <s v="光学"/>
    <x v="225"/>
    <m/>
    <s v="合肥脉博光电科技有限公司"/>
    <x v="159"/>
    <s v="200MHz AOM　  1030nm"/>
    <m/>
    <s v="李（光学）"/>
    <n v="3"/>
    <s v="个"/>
    <s v="人民币"/>
    <n v="1.1299999999999999"/>
    <x v="41"/>
    <n v="1200"/>
    <n v="3600"/>
    <s v="已到"/>
    <m/>
    <m/>
  </r>
  <r>
    <d v="2024-07-12T00:00:00"/>
    <m/>
    <s v="电子"/>
    <x v="226"/>
    <m/>
    <s v="上海贝达斯电子技术有限公司"/>
    <x v="80"/>
    <s v="Rubycon 35ZLH47MEFC5X11 47uF/35V D5*11"/>
    <m/>
    <s v="李（电子）"/>
    <n v="200"/>
    <s v="个"/>
    <s v="人民币"/>
    <n v="1.1299999999999999"/>
    <x v="58"/>
    <n v="0.25"/>
    <n v="50"/>
    <s v="已到"/>
    <m/>
    <m/>
  </r>
  <r>
    <d v="2024-07-12T00:00:00"/>
    <m/>
    <s v="电子"/>
    <x v="227"/>
    <m/>
    <s v="上海贝达斯电子技术有限公司"/>
    <x v="24"/>
    <s v="Everlight 19-217/BHC-BL2M2TY/3T 蓝色发光二极管"/>
    <m/>
    <s v="李（电子）"/>
    <n v="500"/>
    <s v="个"/>
    <s v="人民币"/>
    <n v="1.1299999999999999"/>
    <x v="18"/>
    <n v="0.12"/>
    <n v="60"/>
    <s v="已到"/>
    <m/>
    <m/>
  </r>
  <r>
    <d v="2024-07-12T00:00:00"/>
    <m/>
    <s v="电子"/>
    <x v="228"/>
    <m/>
    <s v="上海贝达斯电子技术有限公司"/>
    <x v="24"/>
    <s v="Everlight 19-217/GHC-YR1S2/6T 绿色发光二极管"/>
    <m/>
    <s v="李（电子）"/>
    <n v="500"/>
    <s v="个"/>
    <s v="人民币"/>
    <n v="1.1299999999999999"/>
    <x v="65"/>
    <n v="0.1"/>
    <n v="50"/>
    <s v="已到"/>
    <m/>
    <m/>
  </r>
  <r>
    <d v="2024-07-12T00:00:00"/>
    <m/>
    <s v="电子"/>
    <x v="229"/>
    <m/>
    <s v="上海贝达斯电子技术有限公司"/>
    <x v="24"/>
    <s v="Everlight 19-217/R6C-P1Q2/6T 红色发光二极管"/>
    <m/>
    <s v="李（电子）"/>
    <n v="500"/>
    <s v="个"/>
    <s v="人民币"/>
    <n v="1.1299999999999999"/>
    <x v="65"/>
    <n v="0.1"/>
    <n v="50"/>
    <s v="已到"/>
    <m/>
    <m/>
  </r>
  <r>
    <d v="2024-07-12T00:00:00"/>
    <m/>
    <s v="电子"/>
    <x v="117"/>
    <m/>
    <s v="上海贝达斯电子技术有限公司"/>
    <x v="24"/>
    <s v="NXP PESD15VL2BT,215"/>
    <m/>
    <s v="李（电子）"/>
    <n v="500"/>
    <s v="个"/>
    <s v="人民币"/>
    <n v="1.1299999999999999"/>
    <x v="35"/>
    <n v="1.3"/>
    <n v="650"/>
    <s v="已到"/>
    <m/>
    <m/>
  </r>
  <r>
    <d v="2024-07-12T00:00:00"/>
    <m/>
    <s v="电子"/>
    <x v="230"/>
    <m/>
    <s v="上海贝达斯电子技术有限公司"/>
    <x v="24"/>
    <s v="Vishay V8P10-M3/86A"/>
    <m/>
    <s v="李（电子）"/>
    <n v="100"/>
    <s v="个"/>
    <s v="人民币"/>
    <n v="1.1299999999999999"/>
    <x v="14"/>
    <n v="2"/>
    <n v="200"/>
    <s v="已到"/>
    <m/>
    <m/>
  </r>
  <r>
    <d v="2024-07-12T00:00:00"/>
    <m/>
    <s v="电子"/>
    <x v="231"/>
    <m/>
    <s v="上海贝达斯电子技术有限公司"/>
    <x v="15"/>
    <s v="KF2510-2P"/>
    <m/>
    <s v="李（电子）"/>
    <n v="100"/>
    <s v="个"/>
    <s v="人民币"/>
    <n v="1.1299999999999999"/>
    <x v="65"/>
    <n v="0.1"/>
    <n v="10"/>
    <s v="已到"/>
    <m/>
    <m/>
  </r>
  <r>
    <d v="2024-07-12T00:00:00"/>
    <m/>
    <s v="电子"/>
    <x v="232"/>
    <m/>
    <s v="上海贝达斯电子技术有限公司"/>
    <x v="15"/>
    <s v="CJT A1257WV-S-8P"/>
    <m/>
    <s v="李（电子）"/>
    <n v="100"/>
    <s v="个"/>
    <s v="人民币"/>
    <n v="1.1299999999999999"/>
    <x v="98"/>
    <n v="1"/>
    <n v="100"/>
    <s v="已到"/>
    <m/>
    <m/>
  </r>
  <r>
    <d v="2024-07-12T00:00:00"/>
    <m/>
    <s v="电子"/>
    <x v="233"/>
    <m/>
    <s v="上海贝达斯电子技术有限公司"/>
    <x v="15"/>
    <s v="CJT A2541WV-2P"/>
    <m/>
    <s v="李（电子）"/>
    <n v="500"/>
    <s v="个"/>
    <s v="人民币"/>
    <n v="1.1299999999999999"/>
    <x v="60"/>
    <n v="0.2"/>
    <n v="100"/>
    <s v="已到"/>
    <m/>
    <m/>
  </r>
  <r>
    <d v="2024-07-12T00:00:00"/>
    <m/>
    <s v="电子"/>
    <x v="234"/>
    <m/>
    <s v="上海贝达斯电子技术有限公司"/>
    <x v="15"/>
    <s v="KEFA KF2EDGERM-2.54-2*5"/>
    <m/>
    <s v="李（电子）"/>
    <n v="50"/>
    <s v="个"/>
    <s v="人民币"/>
    <n v="1.1299999999999999"/>
    <x v="13"/>
    <n v="4"/>
    <n v="200"/>
    <s v="已到"/>
    <m/>
    <m/>
  </r>
  <r>
    <d v="2024-07-12T00:00:00"/>
    <m/>
    <s v="电子"/>
    <x v="235"/>
    <m/>
    <s v="上海贝达斯电子技术有限公司"/>
    <x v="120"/>
    <s v="KEFA KF2EDGKEM-2.54-2*5"/>
    <m/>
    <s v="李（电子）"/>
    <n v="50"/>
    <s v="个"/>
    <s v="人民币"/>
    <n v="1.1299999999999999"/>
    <x v="17"/>
    <n v="11"/>
    <n v="550"/>
    <s v="已到"/>
    <m/>
    <m/>
  </r>
  <r>
    <d v="2024-07-12T00:00:00"/>
    <m/>
    <s v="电子"/>
    <x v="236"/>
    <m/>
    <s v="上海贝达斯电子技术有限公司"/>
    <x v="40"/>
    <s v="Sunlord MWSA1206-100MT"/>
    <m/>
    <s v="李（电子）"/>
    <n v="100"/>
    <s v="个"/>
    <s v="人民币"/>
    <n v="1.1299999999999999"/>
    <x v="132"/>
    <n v="2.15"/>
    <n v="215"/>
    <s v="已到"/>
    <m/>
    <m/>
  </r>
  <r>
    <d v="2024-07-12T00:00:00"/>
    <m/>
    <s v="电子"/>
    <x v="237"/>
    <m/>
    <s v="上海贝达斯电子技术有限公司"/>
    <x v="115"/>
    <s v="ONSEMI MJH6284G"/>
    <m/>
    <s v="李（电子）"/>
    <n v="30"/>
    <s v="个"/>
    <s v="人民币"/>
    <n v="1.1299999999999999"/>
    <x v="133"/>
    <n v="31"/>
    <n v="930"/>
    <s v="已到"/>
    <m/>
    <m/>
  </r>
  <r>
    <d v="2024-07-12T00:00:00"/>
    <m/>
    <s v="电子"/>
    <x v="238"/>
    <m/>
    <s v="上海贝达斯电子技术有限公司"/>
    <x v="82"/>
    <s v="Yageo RC1218JK-070RL"/>
    <m/>
    <s v="李（电子）"/>
    <n v="500"/>
    <s v="个"/>
    <s v="人民币"/>
    <n v="1.1299999999999999"/>
    <x v="18"/>
    <n v="0.12"/>
    <n v="60"/>
    <s v="已到"/>
    <m/>
    <m/>
  </r>
  <r>
    <d v="2024-07-12T00:00:00"/>
    <m/>
    <s v="电子"/>
    <x v="239"/>
    <m/>
    <s v="上海贝达斯电子技术有限公司"/>
    <x v="160"/>
    <s v="XKB TS-1185-C-B-B-A"/>
    <m/>
    <s v="李（电子）"/>
    <n v="100"/>
    <s v="个"/>
    <s v="人民币"/>
    <n v="1.1299999999999999"/>
    <x v="134"/>
    <n v="0.22"/>
    <n v="22"/>
    <s v="已到"/>
    <m/>
    <m/>
  </r>
  <r>
    <d v="2024-07-12T00:00:00"/>
    <m/>
    <s v="电子"/>
    <x v="240"/>
    <m/>
    <s v="上海贝达斯电子技术有限公司"/>
    <x v="160"/>
    <s v="NIDEC CHS-01TB"/>
    <m/>
    <s v="李（电子）"/>
    <n v="100"/>
    <s v="个"/>
    <s v="人民币"/>
    <n v="1.1299999999999999"/>
    <x v="135"/>
    <n v="7"/>
    <n v="700"/>
    <s v="已到"/>
    <m/>
    <m/>
  </r>
  <r>
    <d v="2024-07-12T00:00:00"/>
    <m/>
    <s v="电子"/>
    <x v="122"/>
    <m/>
    <s v="上海贝达斯电子技术有限公司"/>
    <x v="103"/>
    <s v="ADI LT4363HMS-1#PBF"/>
    <m/>
    <s v="李（电子）"/>
    <n v="25"/>
    <s v="个"/>
    <s v="人民币"/>
    <n v="1.1299999999999999"/>
    <x v="122"/>
    <n v="76"/>
    <n v="1900"/>
    <s v="已到"/>
    <m/>
    <m/>
  </r>
  <r>
    <d v="2024-07-12T00:00:00"/>
    <m/>
    <s v="电子"/>
    <x v="241"/>
    <m/>
    <s v="上海贝达斯电子技术有限公司"/>
    <x v="103"/>
    <s v="TI UCC27517DBVR"/>
    <m/>
    <s v="李（电子）"/>
    <n v="50"/>
    <s v="个"/>
    <s v="人民币"/>
    <n v="1.1299999999999999"/>
    <x v="20"/>
    <n v="0.8"/>
    <n v="40"/>
    <s v="已到"/>
    <m/>
    <m/>
  </r>
  <r>
    <d v="2024-07-12T00:00:00"/>
    <m/>
    <s v="电子"/>
    <x v="242"/>
    <m/>
    <s v="上海贝达斯电子技术有限公司"/>
    <x v="103"/>
    <s v="TI OPA310IDBVR"/>
    <m/>
    <s v="李（电子）"/>
    <n v="30"/>
    <s v="个"/>
    <s v="人民币"/>
    <n v="1.1299999999999999"/>
    <x v="97"/>
    <n v="5.5"/>
    <n v="165"/>
    <s v="已到"/>
    <m/>
    <m/>
  </r>
  <r>
    <d v="2024-07-15T00:00:00"/>
    <m/>
    <s v="电子"/>
    <x v="243"/>
    <m/>
    <s v="上海贝达斯电子技术有限公司"/>
    <x v="161"/>
    <s v="手推8盘带轴承带限位0.3-6平方"/>
    <m/>
    <s v="李（电子）"/>
    <n v="1"/>
    <s v="个"/>
    <s v="人民币"/>
    <n v="1.1299999999999999"/>
    <x v="136"/>
    <n v="480"/>
    <n v="480"/>
    <s v="已到"/>
    <m/>
    <m/>
  </r>
  <r>
    <d v="2024-07-16T00:00:00"/>
    <m/>
    <s v="工具"/>
    <x v="244"/>
    <m/>
    <s v="上海贝达斯电子技术有限公司"/>
    <x v="162"/>
    <s v="1800*750*800单桌"/>
    <m/>
    <s v="李（电子）"/>
    <n v="1"/>
    <s v="张"/>
    <s v="人民币"/>
    <n v="1.1299999999999999"/>
    <x v="137"/>
    <n v="740"/>
    <n v="740"/>
    <s v="已到"/>
    <m/>
    <m/>
  </r>
  <r>
    <d v="2024-07-16T00:00:00"/>
    <m/>
    <s v="工具"/>
    <x v="245"/>
    <m/>
    <s v="上海贝达斯电子技术有限公司"/>
    <x v="130"/>
    <s v="绿色 6mm"/>
    <m/>
    <s v="李（电子）"/>
    <n v="1"/>
    <s v="个"/>
    <s v="人民币"/>
    <n v="1.1299999999999999"/>
    <x v="138"/>
    <n v="30"/>
    <n v="30"/>
    <s v="已到"/>
    <m/>
    <m/>
  </r>
  <r>
    <d v="2024-07-16T00:00:00"/>
    <m/>
    <s v="辅料"/>
    <x v="246"/>
    <m/>
    <s v="上海贝达斯电子技术有限公司"/>
    <x v="163"/>
    <s v="VE0306 管形冷压端子"/>
    <m/>
    <s v="李（电子）"/>
    <n v="1000"/>
    <s v="个"/>
    <s v="人民币"/>
    <n v="1.1299999999999999"/>
    <x v="27"/>
    <n v="0.05"/>
    <n v="50"/>
    <s v="已到"/>
    <m/>
    <m/>
  </r>
  <r>
    <d v="2024-07-16T00:00:00"/>
    <m/>
    <s v="辅料"/>
    <x v="247"/>
    <m/>
    <s v="上海贝达斯电子技术有限公司"/>
    <x v="110"/>
    <s v="SM2.54外壳（空中连接器）SM母壳2P_x000a_"/>
    <m/>
    <s v="李（电子）"/>
    <n v="200"/>
    <s v="个"/>
    <s v="人民币"/>
    <n v="1.1299999999999999"/>
    <x v="103"/>
    <n v="0.04"/>
    <n v="8"/>
    <s v="已到"/>
    <m/>
    <m/>
  </r>
  <r>
    <d v="2024-07-16T00:00:00"/>
    <m/>
    <s v="辅料"/>
    <x v="248"/>
    <m/>
    <s v="上海贝达斯电子技术有限公司"/>
    <x v="110"/>
    <s v="SM2.54外壳（空中连接器）SM公壳2P"/>
    <m/>
    <s v="李（电子）"/>
    <n v="200"/>
    <s v="个"/>
    <s v="人民币"/>
    <n v="1.1299999999999999"/>
    <x v="103"/>
    <n v="0.04"/>
    <n v="8"/>
    <s v="已到"/>
    <m/>
    <m/>
  </r>
  <r>
    <d v="2024-07-16T00:00:00"/>
    <m/>
    <s v="辅料"/>
    <x v="249"/>
    <m/>
    <s v="上海贝达斯电子技术有限公司"/>
    <x v="110"/>
    <s v="SM2.54外壳（空中连接器）SM母壳4P"/>
    <m/>
    <s v="李（电子）"/>
    <n v="200"/>
    <s v="个"/>
    <s v="人民币"/>
    <n v="1.1299999999999999"/>
    <x v="106"/>
    <n v="0.08"/>
    <n v="16"/>
    <s v="已到"/>
    <m/>
    <m/>
  </r>
  <r>
    <d v="2024-07-16T00:00:00"/>
    <m/>
    <s v="辅料"/>
    <x v="250"/>
    <m/>
    <s v="上海贝达斯电子技术有限公司"/>
    <x v="110"/>
    <s v="SM2.54外壳（空中连接器）SM公壳4P"/>
    <m/>
    <s v="李（电子）"/>
    <n v="200"/>
    <s v="个"/>
    <s v="人民币"/>
    <n v="1.1299999999999999"/>
    <x v="106"/>
    <n v="0.08"/>
    <n v="16"/>
    <s v="已到"/>
    <m/>
    <m/>
  </r>
  <r>
    <d v="2024-07-16T00:00:00"/>
    <m/>
    <s v="辅料"/>
    <x v="251"/>
    <m/>
    <s v="上海贝达斯电子技术有限公司"/>
    <x v="14"/>
    <s v="SM2.54端子 公"/>
    <m/>
    <s v="李（电子）"/>
    <n v="1000"/>
    <s v="个"/>
    <s v="人民币"/>
    <n v="1.1299999999999999"/>
    <x v="27"/>
    <n v="0.05"/>
    <n v="50"/>
    <s v="已到"/>
    <m/>
    <m/>
  </r>
  <r>
    <d v="2024-07-16T00:00:00"/>
    <m/>
    <s v="辅料"/>
    <x v="252"/>
    <m/>
    <s v="上海贝达斯电子技术有限公司"/>
    <x v="14"/>
    <s v="SM2.54端子 母"/>
    <m/>
    <s v="李（电子）"/>
    <n v="1000"/>
    <s v="个"/>
    <s v="人民币"/>
    <n v="1.1299999999999999"/>
    <x v="27"/>
    <n v="0.05"/>
    <n v="50"/>
    <s v="已到"/>
    <m/>
    <m/>
  </r>
  <r>
    <d v="2024-07-29T00:00:00"/>
    <m/>
    <s v="工具"/>
    <x v="253"/>
    <m/>
    <s v="上海贝达斯电子技术有限公司"/>
    <x v="164"/>
    <s v="1/2寸8mm"/>
    <m/>
    <s v="崔维"/>
    <n v="1"/>
    <s v="个"/>
    <s v="人民币"/>
    <n v="1.1299999999999999"/>
    <x v="90"/>
    <m/>
    <m/>
    <m/>
    <m/>
    <m/>
  </r>
  <r>
    <d v="2024-07-29T00:00:00"/>
    <m/>
    <s v="电子"/>
    <x v="254"/>
    <m/>
    <s v="上海贝达斯电子技术有限公司"/>
    <x v="15"/>
    <s v="CJT A2006WV-2X5P"/>
    <m/>
    <s v="李（电子）"/>
    <n v="20"/>
    <s v="个"/>
    <s v="人民币"/>
    <n v="1.1299999999999999"/>
    <x v="90"/>
    <m/>
    <m/>
    <m/>
    <m/>
    <m/>
  </r>
  <r>
    <d v="2024-07-29T00:00:00"/>
    <m/>
    <s v="电子"/>
    <x v="255"/>
    <m/>
    <s v="上海贝达斯电子技术有限公司"/>
    <x v="15"/>
    <s v="3710 2*30 公座 "/>
    <m/>
    <s v="李（电子）"/>
    <n v="20"/>
    <s v="个"/>
    <s v="人民币"/>
    <n v="1.1299999999999999"/>
    <x v="90"/>
    <m/>
    <m/>
    <m/>
    <m/>
    <m/>
  </r>
  <r>
    <d v="2024-07-29T00:00:00"/>
    <m/>
    <s v="电子"/>
    <x v="256"/>
    <m/>
    <s v="上海贝达斯电子技术有限公司"/>
    <x v="15"/>
    <s v="NEXTRON SUB-DRCM-602A-002 DB25弯角公头"/>
    <m/>
    <s v="李（电子）"/>
    <n v="20"/>
    <s v="个"/>
    <s v="人民币"/>
    <n v="1.1299999999999999"/>
    <x v="90"/>
    <m/>
    <m/>
    <m/>
    <m/>
    <m/>
  </r>
  <r>
    <d v="2024-07-29T00:00:00"/>
    <m/>
    <s v="电子"/>
    <x v="257"/>
    <m/>
    <s v="上海贝达斯电子技术有限公司"/>
    <x v="15"/>
    <s v="NEXTRON SUB-DREM-602A-022 DB37弯角公头"/>
    <m/>
    <s v="李（电子）"/>
    <n v="50"/>
    <s v="个"/>
    <s v="人民币"/>
    <n v="1.1299999999999999"/>
    <x v="90"/>
    <m/>
    <m/>
    <m/>
    <m/>
    <m/>
  </r>
  <r>
    <d v="2024-07-29T00:00:00"/>
    <m/>
    <s v="电子"/>
    <x v="149"/>
    <m/>
    <s v="上海贝达斯电子技术有限公司"/>
    <x v="15"/>
    <s v="2.54mm间距 2*5 简易牛角座，镀金"/>
    <m/>
    <s v="李（电子）"/>
    <n v="100"/>
    <s v="个"/>
    <s v="人民币"/>
    <n v="1.1299999999999999"/>
    <x v="90"/>
    <m/>
    <m/>
    <m/>
    <m/>
    <m/>
  </r>
  <r>
    <d v="2024-07-29T00:00:00"/>
    <m/>
    <s v="电子"/>
    <x v="258"/>
    <m/>
    <s v="上海贝达斯电子技术有限公司"/>
    <x v="15"/>
    <s v="JS AFC01-S40FCA-00 FPC 0.5mm间距 底接"/>
    <m/>
    <s v="李（电子）"/>
    <n v="20"/>
    <s v="个"/>
    <s v="人民币"/>
    <n v="1.1299999999999999"/>
    <x v="90"/>
    <m/>
    <m/>
    <m/>
    <m/>
    <m/>
  </r>
  <r>
    <d v="2024-07-29T00:00:00"/>
    <m/>
    <s v="电子"/>
    <x v="259"/>
    <m/>
    <s v="上海贝达斯电子技术有限公司"/>
    <x v="15"/>
    <s v="KEFA KF2EDGKRH-3.5-2*9"/>
    <m/>
    <s v="李（电子）"/>
    <n v="20"/>
    <s v="个"/>
    <s v="人民币"/>
    <n v="1.1299999999999999"/>
    <x v="90"/>
    <m/>
    <m/>
    <m/>
    <m/>
    <m/>
  </r>
  <r>
    <d v="2024-07-29T00:00:00"/>
    <m/>
    <s v="电子"/>
    <x v="260"/>
    <m/>
    <s v="上海贝达斯电子技术有限公司"/>
    <x v="15"/>
    <s v="Hanrun HR911105A"/>
    <m/>
    <s v="李（电子）"/>
    <n v="30"/>
    <s v="个"/>
    <s v="人民币"/>
    <n v="1.1299999999999999"/>
    <x v="90"/>
    <m/>
    <m/>
    <m/>
    <m/>
    <m/>
  </r>
  <r>
    <d v="2024-07-29T00:00:00"/>
    <m/>
    <s v="电子"/>
    <x v="261"/>
    <m/>
    <s v="上海贝达斯电子技术有限公司"/>
    <x v="165"/>
    <s v="金升阳 URB2405S-6WR3"/>
    <m/>
    <s v="李（电子）"/>
    <n v="10"/>
    <s v="个"/>
    <s v="人民币"/>
    <n v="1.1299999999999999"/>
    <x v="90"/>
    <m/>
    <m/>
    <m/>
    <m/>
    <m/>
  </r>
  <r>
    <d v="2024-07-29T00:00:00"/>
    <m/>
    <s v="电子"/>
    <x v="262"/>
    <m/>
    <s v="上海贝达斯电子技术有限公司"/>
    <x v="160"/>
    <s v="XKB DSHP08TS-S"/>
    <m/>
    <s v="李（电子）"/>
    <n v="20"/>
    <s v="个"/>
    <s v="人民币"/>
    <n v="1.1299999999999999"/>
    <x v="90"/>
    <m/>
    <m/>
    <m/>
    <m/>
    <m/>
  </r>
  <r>
    <d v="2024-07-29T00:00:00"/>
    <m/>
    <s v="电子"/>
    <x v="263"/>
    <m/>
    <s v="上海贝达斯电子技术有限公司"/>
    <x v="166"/>
    <s v="Toshiba TLP2270(TP4,E"/>
    <m/>
    <s v="李（电子）"/>
    <n v="20"/>
    <s v="个"/>
    <s v="人民币"/>
    <n v="1.1299999999999999"/>
    <x v="90"/>
    <m/>
    <m/>
    <m/>
    <m/>
    <m/>
  </r>
  <r>
    <d v="2024-07-29T00:00:00"/>
    <m/>
    <s v="电子"/>
    <x v="264"/>
    <m/>
    <s v="上海贝达斯电子技术有限公司"/>
    <x v="103"/>
    <s v="MaxLinear SP3078EEN-L/TR"/>
    <m/>
    <s v="李（电子）"/>
    <n v="100"/>
    <s v="个"/>
    <s v="人民币"/>
    <n v="1.1299999999999999"/>
    <x v="90"/>
    <m/>
    <m/>
    <m/>
    <m/>
    <m/>
  </r>
  <r>
    <d v="2024-07-29T00:00:00"/>
    <m/>
    <s v="电子"/>
    <x v="265"/>
    <m/>
    <s v="上海贝达斯电子技术有限公司"/>
    <x v="103"/>
    <s v="Toshiba TLP291-4(GB-TP,E(T"/>
    <m/>
    <s v="李（电子）"/>
    <n v="200"/>
    <s v="个"/>
    <s v="人民币"/>
    <n v="1.1299999999999999"/>
    <x v="90"/>
    <m/>
    <m/>
    <m/>
    <m/>
    <m/>
  </r>
  <r>
    <d v="2024-07-29T00:00:00"/>
    <m/>
    <s v="电子"/>
    <x v="266"/>
    <m/>
    <s v="上海贝达斯电子技术有限公司"/>
    <x v="103"/>
    <s v="TI ISO7740DBQR"/>
    <m/>
    <s v="李（电子）"/>
    <n v="100"/>
    <s v="个"/>
    <s v="人民币"/>
    <n v="1.1299999999999999"/>
    <x v="90"/>
    <m/>
    <m/>
    <m/>
    <m/>
    <m/>
  </r>
  <r>
    <d v="2024-07-29T00:00:00"/>
    <m/>
    <s v="电子"/>
    <x v="146"/>
    <m/>
    <s v="上海贝达斯电子技术有限公司"/>
    <x v="103"/>
    <s v="TI MAX3232IPWR "/>
    <m/>
    <s v="李（电子）"/>
    <n v="50"/>
    <s v="个"/>
    <s v="人民币"/>
    <n v="1.1299999999999999"/>
    <x v="90"/>
    <m/>
    <m/>
    <m/>
    <m/>
    <m/>
  </r>
  <r>
    <d v="2024-07-29T00:00:00"/>
    <m/>
    <s v="辅料"/>
    <x v="267"/>
    <m/>
    <s v="上海贝达斯电子技术有限公司"/>
    <x v="120"/>
    <s v="CJT A2006H-2X5P"/>
    <m/>
    <s v="李（电子）"/>
    <n v="50"/>
    <s v="个"/>
    <s v="人民币"/>
    <n v="1.1299999999999999"/>
    <x v="90"/>
    <m/>
    <m/>
    <m/>
    <m/>
    <m/>
  </r>
  <r>
    <d v="2024-07-29T00:00:00"/>
    <m/>
    <s v="辅料"/>
    <x v="268"/>
    <m/>
    <s v="上海贝达斯电子技术有限公司"/>
    <x v="14"/>
    <s v="CJT A2006-T"/>
    <m/>
    <s v="李（电子）"/>
    <n v="1000"/>
    <s v="个"/>
    <s v="人民币"/>
    <n v="1.1299999999999999"/>
    <x v="90"/>
    <m/>
    <m/>
    <m/>
    <m/>
    <m/>
  </r>
  <r>
    <d v="2024-07-29T00:00:00"/>
    <m/>
    <s v="辅料"/>
    <x v="269"/>
    <m/>
    <s v="上海贝达斯电子技术有限公司"/>
    <x v="14"/>
    <s v="DB25母头 焊线 车针"/>
    <m/>
    <s v="李（电子）"/>
    <n v="20"/>
    <s v="个"/>
    <s v="人民币"/>
    <n v="1.1299999999999999"/>
    <x v="90"/>
    <m/>
    <m/>
    <m/>
    <m/>
    <m/>
  </r>
  <r>
    <d v="2024-07-29T00:00:00"/>
    <m/>
    <s v="辅料"/>
    <x v="270"/>
    <m/>
    <s v="上海贝达斯电子技术有限公司"/>
    <x v="14"/>
    <s v="DB37母头 焊线 车针"/>
    <m/>
    <s v="李（电子）"/>
    <n v="20"/>
    <s v="个"/>
    <s v="人民币"/>
    <n v="1.1299999999999999"/>
    <x v="90"/>
    <m/>
    <m/>
    <m/>
    <m/>
    <m/>
  </r>
  <r>
    <d v="2024-07-29T00:00:00"/>
    <m/>
    <s v="辅料"/>
    <x v="271"/>
    <m/>
    <s v="上海贝达斯电子技术有限公司"/>
    <x v="110"/>
    <s v="DB9外壳 金属"/>
    <m/>
    <s v="李（电子）"/>
    <n v="20"/>
    <s v="个"/>
    <s v="人民币"/>
    <n v="1.1299999999999999"/>
    <x v="90"/>
    <m/>
    <m/>
    <m/>
    <m/>
    <m/>
  </r>
  <r>
    <d v="2024-07-29T00:00:00"/>
    <m/>
    <s v="辅料"/>
    <x v="272"/>
    <m/>
    <s v="上海贝达斯电子技术有限公司"/>
    <x v="110"/>
    <s v="DB25外壳 金属"/>
    <m/>
    <s v="李（电子）"/>
    <n v="20"/>
    <s v="个"/>
    <s v="人民币"/>
    <n v="1.1299999999999999"/>
    <x v="90"/>
    <m/>
    <m/>
    <m/>
    <m/>
    <m/>
  </r>
  <r>
    <d v="2024-07-29T00:00:00"/>
    <m/>
    <s v="辅料"/>
    <x v="273"/>
    <m/>
    <s v="上海贝达斯电子技术有限公司"/>
    <x v="110"/>
    <s v="DB37外壳 金属"/>
    <m/>
    <s v="李（电子）"/>
    <n v="10"/>
    <s v="个"/>
    <s v="人民币"/>
    <n v="1.1299999999999999"/>
    <x v="90"/>
    <m/>
    <m/>
    <m/>
    <m/>
    <m/>
  </r>
  <r>
    <d v="2024-07-29T00:00:00"/>
    <m/>
    <s v="辅料"/>
    <x v="274"/>
    <m/>
    <s v="上海贝达斯电子技术有限公司"/>
    <x v="120"/>
    <s v="KEFA KF2EDGKDH-3.5-2*9"/>
    <m/>
    <s v="李（电子）"/>
    <n v="20"/>
    <s v="个"/>
    <s v="人民币"/>
    <n v="1.1299999999999999"/>
    <x v="90"/>
    <m/>
    <m/>
    <m/>
    <m/>
    <m/>
  </r>
  <r>
    <d v="2024-07-31T00:00:00"/>
    <m/>
    <s v="工具"/>
    <x v="275"/>
    <m/>
    <s v="上海贝达斯电子技术有限公司"/>
    <x v="167"/>
    <s v="scsi端子台+scsi数据线 1m"/>
    <m/>
    <n v="1"/>
    <n v="1"/>
    <s v="套"/>
    <s v="人民币"/>
    <n v="1.1299999999999999"/>
    <x v="90"/>
    <m/>
    <m/>
    <m/>
    <m/>
    <m/>
  </r>
  <r>
    <d v="2024-07-31T00:00:00"/>
    <m/>
    <s v="工具"/>
    <x v="276"/>
    <m/>
    <s v="上海贝达斯电子技术有限公司"/>
    <x v="168"/>
    <s v="rs422转TTL模块"/>
    <m/>
    <n v="5"/>
    <n v="5"/>
    <s v="套"/>
    <s v="人民币"/>
    <n v="1.1299999999999999"/>
    <x v="90"/>
    <m/>
    <m/>
    <m/>
    <m/>
    <m/>
  </r>
  <r>
    <d v="2024-07-31T00:00:00"/>
    <m/>
    <s v="工具"/>
    <x v="277"/>
    <m/>
    <s v="上海贝达斯电子技术有限公司"/>
    <x v="169"/>
    <s v="max485 TTL转RS-485模块"/>
    <m/>
    <n v="2"/>
    <n v="2"/>
    <s v="套"/>
    <s v="人民币"/>
    <n v="1.1299999999999999"/>
    <x v="90"/>
    <m/>
    <m/>
    <m/>
    <m/>
    <m/>
  </r>
  <r>
    <d v="2024-07-31T00:00:00"/>
    <m/>
    <s v="工具"/>
    <x v="278"/>
    <m/>
    <s v="上海贝达斯电子技术有限公司"/>
    <x v="170"/>
    <s v="1进10出 面板式"/>
    <m/>
    <n v="2"/>
    <n v="2"/>
    <s v="套"/>
    <s v="人民币"/>
    <n v="1.1299999999999999"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  <r>
    <m/>
    <m/>
    <m/>
    <x v="0"/>
    <m/>
    <m/>
    <x v="108"/>
    <m/>
    <m/>
    <m/>
    <m/>
    <m/>
    <m/>
    <m/>
    <x v="9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7" cacheId="0" autoFormatId="1" applyNumberFormats="0" applyBorderFormats="0" applyFontFormats="0" applyPatternFormats="0" applyAlignmentFormats="0" applyWidthHeightFormats="1" dataCaption="值" updatedVersion="4" minRefreshableVersion="3" createdVersion="4" useAutoFormatting="1" rowGrandTotals="0" indent="0" outline="1" outlineData="1" showDrill="1" multipleFieldFilters="0">
  <location ref="AC5:AE7" firstHeaderRow="1" firstDataRow="2" firstDataCol="1" rowPageCount="1" colPageCount="1"/>
  <pivotFields count="20">
    <pivotField showAll="0"/>
    <pivotField showAll="0"/>
    <pivotField showAll="0"/>
    <pivotField axis="axisPage" showAll="0">
      <items count="280">
        <item x="198"/>
        <item x="197"/>
        <item x="163"/>
        <item x="162"/>
        <item x="91"/>
        <item x="89"/>
        <item x="86"/>
        <item x="88"/>
        <item x="87"/>
        <item x="90"/>
        <item x="85"/>
        <item x="226"/>
        <item x="119"/>
        <item x="136"/>
        <item x="101"/>
        <item x="227"/>
        <item x="228"/>
        <item x="229"/>
        <item x="137"/>
        <item x="108"/>
        <item x="120"/>
        <item x="121"/>
        <item x="116"/>
        <item x="102"/>
        <item x="164"/>
        <item x="117"/>
        <item x="27"/>
        <item x="230"/>
        <item x="231"/>
        <item x="255"/>
        <item x="33"/>
        <item x="115"/>
        <item x="114"/>
        <item x="232"/>
        <item x="18"/>
        <item x="254"/>
        <item x="153"/>
        <item x="152"/>
        <item x="233"/>
        <item x="154"/>
        <item x="213"/>
        <item x="151"/>
        <item x="150"/>
        <item x="211"/>
        <item x="212"/>
        <item x="109"/>
        <item x="140"/>
        <item x="149"/>
        <item x="256"/>
        <item x="257"/>
        <item x="165"/>
        <item x="258"/>
        <item x="139"/>
        <item x="141"/>
        <item x="234"/>
        <item x="259"/>
        <item x="110"/>
        <item x="210"/>
        <item x="260"/>
        <item x="169"/>
        <item x="170"/>
        <item x="142"/>
        <item x="214"/>
        <item x="111"/>
        <item x="138"/>
        <item x="216"/>
        <item x="178"/>
        <item x="215"/>
        <item x="236"/>
        <item x="44"/>
        <item x="118"/>
        <item x="97"/>
        <item x="261"/>
        <item x="53"/>
        <item x="168"/>
        <item x="189"/>
        <item x="22"/>
        <item x="166"/>
        <item x="54"/>
        <item x="237"/>
        <item x="93"/>
        <item x="96"/>
        <item x="94"/>
        <item x="95"/>
        <item x="125"/>
        <item x="92"/>
        <item x="238"/>
        <item x="113"/>
        <item x="239"/>
        <item x="240"/>
        <item x="112"/>
        <item x="262"/>
        <item x="43"/>
        <item x="148"/>
        <item x="222"/>
        <item x="143"/>
        <item x="104"/>
        <item x="182"/>
        <item x="105"/>
        <item x="144"/>
        <item x="42"/>
        <item x="122"/>
        <item x="179"/>
        <item x="123"/>
        <item x="180"/>
        <item x="133"/>
        <item x="132"/>
        <item x="263"/>
        <item x="264"/>
        <item x="265"/>
        <item x="134"/>
        <item x="241"/>
        <item x="242"/>
        <item x="181"/>
        <item x="127"/>
        <item x="103"/>
        <item x="135"/>
        <item x="145"/>
        <item x="161"/>
        <item x="106"/>
        <item x="107"/>
        <item x="126"/>
        <item x="266"/>
        <item x="146"/>
        <item x="124"/>
        <item x="147"/>
        <item x="167"/>
        <item x="171"/>
        <item x="21"/>
        <item x="128"/>
        <item x="174"/>
        <item x="203"/>
        <item x="15"/>
        <item x="14"/>
        <item x="175"/>
        <item x="20"/>
        <item x="8"/>
        <item x="7"/>
        <item x="23"/>
        <item x="9"/>
        <item x="24"/>
        <item x="29"/>
        <item x="204"/>
        <item x="267"/>
        <item x="172"/>
        <item x="155"/>
        <item x="269"/>
        <item x="270"/>
        <item x="99"/>
        <item x="173"/>
        <item x="217"/>
        <item x="235"/>
        <item x="274"/>
        <item x="247"/>
        <item x="248"/>
        <item x="249"/>
        <item x="250"/>
        <item x="271"/>
        <item x="272"/>
        <item x="273"/>
        <item x="16"/>
        <item x="17"/>
        <item x="268"/>
        <item x="156"/>
        <item x="246"/>
        <item x="251"/>
        <item x="252"/>
        <item x="30"/>
        <item x="28"/>
        <item x="206"/>
        <item x="207"/>
        <item x="25"/>
        <item x="26"/>
        <item x="41"/>
        <item x="46"/>
        <item x="47"/>
        <item x="48"/>
        <item x="49"/>
        <item x="50"/>
        <item x="100"/>
        <item x="1"/>
        <item x="10"/>
        <item x="11"/>
        <item x="12"/>
        <item x="13"/>
        <item x="62"/>
        <item x="83"/>
        <item x="84"/>
        <item x="98"/>
        <item x="225"/>
        <item x="31"/>
        <item x="35"/>
        <item x="36"/>
        <item x="34"/>
        <item x="37"/>
        <item x="38"/>
        <item x="39"/>
        <item x="40"/>
        <item x="157"/>
        <item x="158"/>
        <item x="187"/>
        <item x="32"/>
        <item x="129"/>
        <item x="131"/>
        <item x="3"/>
        <item x="4"/>
        <item x="60"/>
        <item x="61"/>
        <item x="58"/>
        <item x="59"/>
        <item x="19"/>
        <item x="2"/>
        <item x="5"/>
        <item x="6"/>
        <item x="45"/>
        <item x="51"/>
        <item x="52"/>
        <item x="55"/>
        <item x="56"/>
        <item x="57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130"/>
        <item x="159"/>
        <item x="160"/>
        <item x="183"/>
        <item x="184"/>
        <item x="185"/>
        <item x="186"/>
        <item x="190"/>
        <item x="191"/>
        <item x="192"/>
        <item x="193"/>
        <item x="194"/>
        <item x="195"/>
        <item x="205"/>
        <item x="209"/>
        <item x="218"/>
        <item x="219"/>
        <item x="220"/>
        <item x="221"/>
        <item x="223"/>
        <item x="224"/>
        <item x="243"/>
        <item x="244"/>
        <item x="176"/>
        <item x="177"/>
        <item x="188"/>
        <item x="196"/>
        <item x="199"/>
        <item x="200"/>
        <item x="201"/>
        <item x="202"/>
        <item x="208"/>
        <item x="245"/>
        <item x="253"/>
        <item x="275"/>
        <item x="276"/>
        <item x="277"/>
        <item x="278"/>
        <item x="0"/>
        <item t="default"/>
      </items>
    </pivotField>
    <pivotField showAll="0"/>
    <pivotField showAll="0"/>
    <pivotField axis="axisCol" showAll="0">
      <items count="172">
        <item x="33"/>
        <item x="34"/>
        <item x="30"/>
        <item x="35"/>
        <item x="36"/>
        <item x="129"/>
        <item x="111"/>
        <item x="31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20"/>
        <item x="21"/>
        <item x="26"/>
        <item x="27"/>
        <item x="32"/>
        <item x="25"/>
        <item x="159"/>
        <item x="93"/>
        <item x="10"/>
        <item x="11"/>
        <item x="114"/>
        <item x="104"/>
        <item x="136"/>
        <item x="91"/>
        <item x="144"/>
        <item x="56"/>
        <item x="57"/>
        <item x="54"/>
        <item x="55"/>
        <item x="117"/>
        <item x="19"/>
        <item x="168"/>
        <item x="169"/>
        <item x="167"/>
        <item x="13"/>
        <item x="84"/>
        <item x="145"/>
        <item x="90"/>
        <item x="94"/>
        <item x="58"/>
        <item x="128"/>
        <item x="38"/>
        <item x="53"/>
        <item x="2"/>
        <item x="164"/>
        <item x="88"/>
        <item x="97"/>
        <item x="4"/>
        <item x="105"/>
        <item x="48"/>
        <item x="118"/>
        <item x="138"/>
        <item x="81"/>
        <item x="151"/>
        <item x="109"/>
        <item x="139"/>
        <item x="131"/>
        <item x="40"/>
        <item x="9"/>
        <item x="148"/>
        <item x="80"/>
        <item x="113"/>
        <item x="83"/>
        <item x="165"/>
        <item x="17"/>
        <item x="170"/>
        <item x="18"/>
        <item x="92"/>
        <item x="47"/>
        <item x="82"/>
        <item x="112"/>
        <item x="119"/>
        <item x="14"/>
        <item x="120"/>
        <item x="110"/>
        <item x="24"/>
        <item x="124"/>
        <item x="49"/>
        <item x="161"/>
        <item x="162"/>
        <item x="166"/>
        <item x="146"/>
        <item x="29"/>
        <item x="155"/>
        <item x="37"/>
        <item x="149"/>
        <item x="23"/>
        <item x="135"/>
        <item x="39"/>
        <item x="3"/>
        <item x="16"/>
        <item x="125"/>
        <item x="130"/>
        <item x="154"/>
        <item x="142"/>
        <item x="143"/>
        <item x="132"/>
        <item x="116"/>
        <item x="156"/>
        <item x="137"/>
        <item x="160"/>
        <item x="86"/>
        <item x="134"/>
        <item x="163"/>
        <item x="15"/>
        <item x="96"/>
        <item x="22"/>
        <item x="123"/>
        <item x="28"/>
        <item x="141"/>
        <item x="7"/>
        <item x="140"/>
        <item x="95"/>
        <item x="45"/>
        <item x="147"/>
        <item x="107"/>
        <item x="98"/>
        <item x="59"/>
        <item x="150"/>
        <item x="85"/>
        <item x="115"/>
        <item x="122"/>
        <item x="127"/>
        <item x="106"/>
        <item x="0"/>
        <item x="1"/>
        <item x="52"/>
        <item x="126"/>
        <item x="102"/>
        <item x="79"/>
        <item x="50"/>
        <item x="8"/>
        <item x="121"/>
        <item x="87"/>
        <item x="51"/>
        <item x="133"/>
        <item x="103"/>
        <item x="99"/>
        <item x="100"/>
        <item x="41"/>
        <item x="44"/>
        <item x="42"/>
        <item x="43"/>
        <item x="46"/>
        <item x="6"/>
        <item x="12"/>
        <item x="89"/>
        <item x="153"/>
        <item x="5"/>
        <item x="157"/>
        <item x="158"/>
        <item x="101"/>
        <item x="152"/>
        <item x="10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40">
        <item x="118"/>
        <item x="28"/>
        <item x="104"/>
        <item x="103"/>
        <item x="27"/>
        <item x="8"/>
        <item x="9"/>
        <item x="105"/>
        <item x="106"/>
        <item x="65"/>
        <item x="18"/>
        <item x="100"/>
        <item x="19"/>
        <item x="60"/>
        <item x="134"/>
        <item x="58"/>
        <item x="59"/>
        <item x="91"/>
        <item x="93"/>
        <item x="74"/>
        <item x="94"/>
        <item x="70"/>
        <item x="75"/>
        <item x="63"/>
        <item x="81"/>
        <item x="20"/>
        <item x="92"/>
        <item x="95"/>
        <item x="98"/>
        <item x="35"/>
        <item x="36"/>
        <item x="96"/>
        <item x="69"/>
        <item x="14"/>
        <item x="132"/>
        <item x="42"/>
        <item x="86"/>
        <item x="78"/>
        <item x="80"/>
        <item x="37"/>
        <item x="67"/>
        <item x="29"/>
        <item x="43"/>
        <item x="124"/>
        <item x="12"/>
        <item x="13"/>
        <item x="87"/>
        <item x="116"/>
        <item x="33"/>
        <item x="97"/>
        <item x="15"/>
        <item x="128"/>
        <item x="135"/>
        <item x="107"/>
        <item x="34"/>
        <item x="23"/>
        <item x="17"/>
        <item x="84"/>
        <item x="68"/>
        <item x="83"/>
        <item x="16"/>
        <item x="26"/>
        <item x="32"/>
        <item x="38"/>
        <item x="99"/>
        <item x="66"/>
        <item x="25"/>
        <item x="79"/>
        <item x="48"/>
        <item x="111"/>
        <item x="22"/>
        <item x="71"/>
        <item x="121"/>
        <item x="30"/>
        <item x="138"/>
        <item x="133"/>
        <item x="62"/>
        <item x="123"/>
        <item x="40"/>
        <item x="49"/>
        <item x="110"/>
        <item x="47"/>
        <item x="54"/>
        <item x="108"/>
        <item x="113"/>
        <item x="61"/>
        <item x="85"/>
        <item x="115"/>
        <item x="2"/>
        <item x="39"/>
        <item x="122"/>
        <item x="82"/>
        <item x="73"/>
        <item x="56"/>
        <item x="64"/>
        <item x="44"/>
        <item x="53"/>
        <item x="24"/>
        <item x="55"/>
        <item x="0"/>
        <item x="77"/>
        <item x="117"/>
        <item x="126"/>
        <item x="1"/>
        <item x="57"/>
        <item x="6"/>
        <item x="89"/>
        <item x="46"/>
        <item x="120"/>
        <item x="52"/>
        <item x="51"/>
        <item x="4"/>
        <item x="11"/>
        <item x="10"/>
        <item x="72"/>
        <item x="112"/>
        <item x="31"/>
        <item x="3"/>
        <item x="136"/>
        <item x="45"/>
        <item x="130"/>
        <item x="109"/>
        <item x="129"/>
        <item x="5"/>
        <item x="114"/>
        <item x="137"/>
        <item x="131"/>
        <item x="119"/>
        <item x="50"/>
        <item x="125"/>
        <item x="127"/>
        <item x="41"/>
        <item x="7"/>
        <item x="21"/>
        <item x="88"/>
        <item x="101"/>
        <item x="102"/>
        <item x="76"/>
        <item x="90"/>
        <item t="default"/>
      </items>
    </pivotField>
    <pivotField showAll="0"/>
    <pivotField showAll="0"/>
    <pivotField showAll="0"/>
    <pivotField showAll="0"/>
    <pivotField showAll="0"/>
  </pivotFields>
  <rowFields count="1">
    <field x="14"/>
  </rowFields>
  <rowItems count="1">
    <i>
      <x v="83"/>
    </i>
  </rowItems>
  <colFields count="1">
    <field x="6"/>
  </colFields>
  <colItems count="2">
    <i>
      <x v="112"/>
    </i>
    <i t="grand">
      <x/>
    </i>
  </colItems>
  <pageFields count="1">
    <pageField fld="3" item="0"/>
  </pageFields>
  <dataFields count="1">
    <dataField name="平均值项:未税单价" fld="14" subtotal="average" baseField="14" baseItem="0"/>
  </dataFields>
  <formats count="12">
    <format dxfId="0">
      <pivotArea collapsedLevelsAreSubtotals="1" fieldPosition="0">
        <references count="1">
          <reference field="14" count="1">
            <x v="83"/>
          </reference>
        </references>
      </pivotArea>
    </format>
    <format dxfId="1">
      <pivotArea field="3" type="button" dataOnly="0" labelOnly="1" outline="0" fieldPosition="0"/>
    </format>
    <format dxfId="2">
      <pivotArea dataOnly="0" labelOnly="1" outline="0" fieldPosition="0">
        <references count="1">
          <reference field="3" count="1">
            <x v="0"/>
          </reference>
        </references>
      </pivotArea>
    </format>
    <format dxfId="3">
      <pivotArea type="origin" dataOnly="0" labelOnly="1" outline="0" fieldPosition="0"/>
    </format>
    <format dxfId="4">
      <pivotArea field="14" type="button" dataOnly="0" labelOnly="1" outline="0" fieldPosition="0"/>
    </format>
    <format dxfId="5">
      <pivotArea field="6" type="button" dataOnly="0" labelOnly="1" outline="0" fieldPosition="0"/>
    </format>
    <format dxfId="6">
      <pivotArea type="topRight" dataOnly="0" labelOnly="1" outline="0" fieldPosition="0"/>
    </format>
    <format dxfId="7">
      <pivotArea dataOnly="0" labelOnly="1" fieldPosition="0">
        <references count="1">
          <reference field="14" count="1">
            <x v="83"/>
          </reference>
        </references>
      </pivotArea>
    </format>
    <format dxfId="8">
      <pivotArea dataOnly="0" labelOnly="1" fieldPosition="0">
        <references count="1">
          <reference field="6" count="1">
            <x v="112"/>
          </reference>
        </references>
      </pivotArea>
    </format>
    <format dxfId="9">
      <pivotArea dataOnly="0" labelOnly="1" grandCol="1" outline="0" fieldPosition="0"/>
    </format>
    <format dxfId="10">
      <pivotArea grandRow="1" outline="0" collapsedLevelsAreSubtotals="1" fieldPosition="0"/>
    </format>
    <format dxfId="11">
      <pivotArea dataOnly="0" labelOnly="1" grandRow="1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4" minRefreshableVersion="3" createdVersion="4" useAutoFormatting="1" rowGrandTotals="0" indent="0" outline="1" outlineData="1" showDrill="1" multipleFieldFilters="0">
  <location ref="AB5:AD7" firstHeaderRow="1" firstDataRow="2" firstDataCol="1" rowPageCount="1" colPageCount="1"/>
  <pivotFields count="20">
    <pivotField showAll="0"/>
    <pivotField showAll="0"/>
    <pivotField showAll="0"/>
    <pivotField axis="axisPage" showAll="0">
      <items count="280">
        <item x="198"/>
        <item x="197"/>
        <item x="163"/>
        <item x="162"/>
        <item x="91"/>
        <item x="89"/>
        <item x="86"/>
        <item x="88"/>
        <item x="87"/>
        <item x="90"/>
        <item x="85"/>
        <item x="226"/>
        <item x="119"/>
        <item x="136"/>
        <item x="101"/>
        <item x="227"/>
        <item x="228"/>
        <item x="229"/>
        <item x="137"/>
        <item x="108"/>
        <item x="120"/>
        <item x="121"/>
        <item x="116"/>
        <item x="102"/>
        <item x="164"/>
        <item x="117"/>
        <item x="27"/>
        <item x="230"/>
        <item x="231"/>
        <item x="255"/>
        <item x="33"/>
        <item x="115"/>
        <item x="114"/>
        <item x="232"/>
        <item x="18"/>
        <item x="254"/>
        <item x="153"/>
        <item x="152"/>
        <item x="233"/>
        <item x="154"/>
        <item x="213"/>
        <item x="151"/>
        <item x="150"/>
        <item x="211"/>
        <item x="212"/>
        <item x="109"/>
        <item x="140"/>
        <item x="149"/>
        <item x="256"/>
        <item x="257"/>
        <item x="165"/>
        <item x="258"/>
        <item x="139"/>
        <item x="141"/>
        <item x="234"/>
        <item x="259"/>
        <item x="110"/>
        <item x="210"/>
        <item x="260"/>
        <item x="169"/>
        <item x="170"/>
        <item x="142"/>
        <item x="214"/>
        <item x="111"/>
        <item x="138"/>
        <item x="216"/>
        <item x="178"/>
        <item x="215"/>
        <item x="236"/>
        <item x="44"/>
        <item x="118"/>
        <item x="97"/>
        <item x="261"/>
        <item x="53"/>
        <item x="168"/>
        <item x="189"/>
        <item x="22"/>
        <item x="166"/>
        <item x="54"/>
        <item x="237"/>
        <item x="93"/>
        <item x="96"/>
        <item x="94"/>
        <item x="95"/>
        <item x="125"/>
        <item x="92"/>
        <item x="238"/>
        <item x="113"/>
        <item x="239"/>
        <item x="240"/>
        <item x="112"/>
        <item x="262"/>
        <item x="43"/>
        <item x="148"/>
        <item x="222"/>
        <item x="143"/>
        <item x="104"/>
        <item x="182"/>
        <item x="105"/>
        <item x="144"/>
        <item x="42"/>
        <item x="122"/>
        <item x="179"/>
        <item x="123"/>
        <item x="180"/>
        <item x="133"/>
        <item x="132"/>
        <item x="263"/>
        <item x="264"/>
        <item x="265"/>
        <item x="134"/>
        <item x="241"/>
        <item x="242"/>
        <item x="181"/>
        <item x="127"/>
        <item x="103"/>
        <item x="135"/>
        <item x="145"/>
        <item x="161"/>
        <item x="106"/>
        <item x="107"/>
        <item x="126"/>
        <item x="266"/>
        <item x="146"/>
        <item x="124"/>
        <item x="147"/>
        <item x="167"/>
        <item x="171"/>
        <item x="21"/>
        <item x="128"/>
        <item x="174"/>
        <item x="203"/>
        <item x="15"/>
        <item x="14"/>
        <item x="175"/>
        <item x="20"/>
        <item x="8"/>
        <item x="7"/>
        <item x="23"/>
        <item x="9"/>
        <item x="24"/>
        <item x="29"/>
        <item x="204"/>
        <item x="267"/>
        <item x="172"/>
        <item x="155"/>
        <item x="269"/>
        <item x="270"/>
        <item x="99"/>
        <item x="173"/>
        <item x="217"/>
        <item x="235"/>
        <item x="274"/>
        <item x="247"/>
        <item x="248"/>
        <item x="249"/>
        <item x="250"/>
        <item x="271"/>
        <item x="272"/>
        <item x="273"/>
        <item x="16"/>
        <item x="17"/>
        <item x="268"/>
        <item x="156"/>
        <item x="246"/>
        <item x="251"/>
        <item x="252"/>
        <item x="30"/>
        <item x="28"/>
        <item x="206"/>
        <item x="207"/>
        <item x="25"/>
        <item x="26"/>
        <item x="41"/>
        <item x="46"/>
        <item x="47"/>
        <item x="48"/>
        <item x="49"/>
        <item x="50"/>
        <item x="100"/>
        <item x="1"/>
        <item x="10"/>
        <item x="11"/>
        <item x="12"/>
        <item x="13"/>
        <item x="62"/>
        <item x="83"/>
        <item x="84"/>
        <item x="98"/>
        <item x="225"/>
        <item x="31"/>
        <item x="35"/>
        <item x="36"/>
        <item x="34"/>
        <item x="37"/>
        <item x="38"/>
        <item x="39"/>
        <item x="40"/>
        <item x="157"/>
        <item x="158"/>
        <item x="187"/>
        <item x="32"/>
        <item x="129"/>
        <item x="131"/>
        <item x="3"/>
        <item x="4"/>
        <item x="60"/>
        <item x="61"/>
        <item x="58"/>
        <item x="59"/>
        <item x="19"/>
        <item x="2"/>
        <item x="5"/>
        <item x="6"/>
        <item x="45"/>
        <item x="51"/>
        <item x="52"/>
        <item x="55"/>
        <item x="56"/>
        <item x="57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130"/>
        <item x="159"/>
        <item x="160"/>
        <item x="183"/>
        <item x="184"/>
        <item x="185"/>
        <item x="186"/>
        <item x="190"/>
        <item x="191"/>
        <item x="192"/>
        <item x="193"/>
        <item x="194"/>
        <item x="195"/>
        <item x="205"/>
        <item x="209"/>
        <item x="218"/>
        <item x="219"/>
        <item x="220"/>
        <item x="221"/>
        <item x="223"/>
        <item x="224"/>
        <item x="243"/>
        <item x="244"/>
        <item x="176"/>
        <item x="177"/>
        <item x="188"/>
        <item x="196"/>
        <item x="199"/>
        <item x="200"/>
        <item x="201"/>
        <item x="202"/>
        <item x="208"/>
        <item x="245"/>
        <item x="253"/>
        <item x="275"/>
        <item x="276"/>
        <item x="277"/>
        <item x="278"/>
        <item x="0"/>
        <item t="default"/>
      </items>
    </pivotField>
    <pivotField showAll="0"/>
    <pivotField showAll="0"/>
    <pivotField axis="axisCol" showAll="0">
      <items count="172">
        <item x="33"/>
        <item x="34"/>
        <item x="30"/>
        <item x="35"/>
        <item x="36"/>
        <item x="129"/>
        <item x="111"/>
        <item x="31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20"/>
        <item x="21"/>
        <item x="26"/>
        <item x="27"/>
        <item x="32"/>
        <item x="25"/>
        <item x="159"/>
        <item x="93"/>
        <item x="10"/>
        <item x="11"/>
        <item x="114"/>
        <item x="104"/>
        <item x="136"/>
        <item x="91"/>
        <item x="144"/>
        <item x="56"/>
        <item x="57"/>
        <item x="54"/>
        <item x="55"/>
        <item x="117"/>
        <item x="19"/>
        <item x="168"/>
        <item x="169"/>
        <item x="167"/>
        <item x="13"/>
        <item x="84"/>
        <item x="145"/>
        <item x="90"/>
        <item x="94"/>
        <item x="58"/>
        <item x="128"/>
        <item x="38"/>
        <item x="53"/>
        <item x="2"/>
        <item x="164"/>
        <item x="88"/>
        <item x="97"/>
        <item x="4"/>
        <item x="105"/>
        <item x="48"/>
        <item x="118"/>
        <item x="138"/>
        <item x="81"/>
        <item x="151"/>
        <item x="109"/>
        <item x="139"/>
        <item x="131"/>
        <item x="40"/>
        <item x="9"/>
        <item x="148"/>
        <item x="80"/>
        <item x="113"/>
        <item x="83"/>
        <item x="165"/>
        <item x="17"/>
        <item x="170"/>
        <item x="18"/>
        <item x="92"/>
        <item x="47"/>
        <item x="82"/>
        <item x="112"/>
        <item x="119"/>
        <item x="14"/>
        <item x="120"/>
        <item x="110"/>
        <item x="24"/>
        <item x="124"/>
        <item x="49"/>
        <item x="161"/>
        <item x="162"/>
        <item x="166"/>
        <item x="146"/>
        <item x="29"/>
        <item x="155"/>
        <item x="37"/>
        <item x="149"/>
        <item x="23"/>
        <item x="135"/>
        <item x="39"/>
        <item x="3"/>
        <item x="16"/>
        <item x="125"/>
        <item x="130"/>
        <item x="154"/>
        <item x="142"/>
        <item x="143"/>
        <item x="132"/>
        <item x="116"/>
        <item x="156"/>
        <item x="137"/>
        <item x="160"/>
        <item x="86"/>
        <item x="134"/>
        <item x="163"/>
        <item x="15"/>
        <item x="96"/>
        <item x="22"/>
        <item x="123"/>
        <item x="28"/>
        <item x="141"/>
        <item x="7"/>
        <item x="140"/>
        <item x="95"/>
        <item x="45"/>
        <item x="147"/>
        <item x="107"/>
        <item x="98"/>
        <item x="59"/>
        <item x="150"/>
        <item x="85"/>
        <item x="115"/>
        <item x="122"/>
        <item x="127"/>
        <item x="106"/>
        <item x="0"/>
        <item x="1"/>
        <item x="52"/>
        <item x="126"/>
        <item x="102"/>
        <item x="79"/>
        <item x="50"/>
        <item x="8"/>
        <item x="121"/>
        <item x="87"/>
        <item x="51"/>
        <item x="133"/>
        <item x="103"/>
        <item x="99"/>
        <item x="100"/>
        <item x="41"/>
        <item x="44"/>
        <item x="42"/>
        <item x="43"/>
        <item x="46"/>
        <item x="6"/>
        <item x="12"/>
        <item x="89"/>
        <item x="153"/>
        <item x="5"/>
        <item x="157"/>
        <item x="158"/>
        <item x="101"/>
        <item x="152"/>
        <item x="10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40">
        <item x="118"/>
        <item x="28"/>
        <item x="104"/>
        <item x="103"/>
        <item x="27"/>
        <item x="8"/>
        <item x="9"/>
        <item x="105"/>
        <item x="106"/>
        <item x="65"/>
        <item x="18"/>
        <item x="100"/>
        <item x="19"/>
        <item x="60"/>
        <item x="134"/>
        <item x="58"/>
        <item x="59"/>
        <item x="91"/>
        <item x="93"/>
        <item x="74"/>
        <item x="94"/>
        <item x="70"/>
        <item x="75"/>
        <item x="63"/>
        <item x="81"/>
        <item x="20"/>
        <item x="92"/>
        <item x="95"/>
        <item x="98"/>
        <item x="35"/>
        <item x="36"/>
        <item x="96"/>
        <item x="69"/>
        <item x="14"/>
        <item x="132"/>
        <item x="42"/>
        <item x="86"/>
        <item x="78"/>
        <item x="80"/>
        <item x="37"/>
        <item x="67"/>
        <item x="29"/>
        <item x="43"/>
        <item x="124"/>
        <item x="12"/>
        <item x="13"/>
        <item x="87"/>
        <item x="116"/>
        <item x="33"/>
        <item x="97"/>
        <item x="15"/>
        <item x="128"/>
        <item x="135"/>
        <item x="107"/>
        <item x="34"/>
        <item x="23"/>
        <item x="17"/>
        <item x="84"/>
        <item x="68"/>
        <item x="83"/>
        <item x="16"/>
        <item x="26"/>
        <item x="32"/>
        <item x="38"/>
        <item x="99"/>
        <item x="66"/>
        <item x="25"/>
        <item x="79"/>
        <item x="48"/>
        <item x="111"/>
        <item x="22"/>
        <item x="71"/>
        <item x="121"/>
        <item x="30"/>
        <item x="138"/>
        <item x="133"/>
        <item x="62"/>
        <item x="123"/>
        <item x="40"/>
        <item x="49"/>
        <item x="110"/>
        <item x="47"/>
        <item x="54"/>
        <item x="108"/>
        <item x="113"/>
        <item x="61"/>
        <item x="85"/>
        <item x="115"/>
        <item x="2"/>
        <item x="39"/>
        <item x="122"/>
        <item x="82"/>
        <item x="73"/>
        <item x="56"/>
        <item x="64"/>
        <item x="44"/>
        <item x="53"/>
        <item x="24"/>
        <item x="55"/>
        <item x="0"/>
        <item x="77"/>
        <item x="117"/>
        <item x="126"/>
        <item x="1"/>
        <item x="57"/>
        <item x="6"/>
        <item x="89"/>
        <item x="46"/>
        <item x="120"/>
        <item x="52"/>
        <item x="51"/>
        <item x="4"/>
        <item x="11"/>
        <item x="10"/>
        <item x="72"/>
        <item x="112"/>
        <item x="31"/>
        <item x="3"/>
        <item x="136"/>
        <item x="45"/>
        <item x="130"/>
        <item x="109"/>
        <item x="129"/>
        <item x="5"/>
        <item x="114"/>
        <item x="137"/>
        <item x="131"/>
        <item x="119"/>
        <item x="50"/>
        <item x="125"/>
        <item x="127"/>
        <item x="41"/>
        <item x="7"/>
        <item x="21"/>
        <item x="88"/>
        <item x="101"/>
        <item x="102"/>
        <item x="76"/>
        <item x="90"/>
        <item t="default"/>
      </items>
    </pivotField>
    <pivotField showAll="0"/>
    <pivotField showAll="0"/>
    <pivotField showAll="0"/>
    <pivotField showAll="0"/>
    <pivotField showAll="0"/>
  </pivotFields>
  <rowFields count="1">
    <field x="14"/>
  </rowFields>
  <rowItems count="1">
    <i>
      <x v="83"/>
    </i>
  </rowItems>
  <colFields count="1">
    <field x="6"/>
  </colFields>
  <colItems count="2">
    <i>
      <x v="112"/>
    </i>
    <i t="grand">
      <x/>
    </i>
  </colItems>
  <pageFields count="1">
    <pageField fld="3" item="0"/>
  </pageFields>
  <dataFields count="1">
    <dataField name="平均值项:未税单价" fld="14" subtotal="average" baseField="14" baseItem="0"/>
  </dataFields>
  <formats count="12">
    <format dxfId="12">
      <pivotArea collapsedLevelsAreSubtotals="1" fieldPosition="0">
        <references count="1">
          <reference field="14" count="1">
            <x v="83"/>
          </reference>
        </references>
      </pivotArea>
    </format>
    <format dxfId="13">
      <pivotArea field="3" type="button" dataOnly="0" labelOnly="1" outline="0" fieldPosition="0"/>
    </format>
    <format dxfId="14">
      <pivotArea dataOnly="0" labelOnly="1" outline="0" fieldPosition="0">
        <references count="1">
          <reference field="3" count="1">
            <x v="0"/>
          </reference>
        </references>
      </pivotArea>
    </format>
    <format dxfId="15">
      <pivotArea type="origin" dataOnly="0" labelOnly="1" outline="0" fieldPosition="0"/>
    </format>
    <format dxfId="16">
      <pivotArea field="14" type="button" dataOnly="0" labelOnly="1" outline="0" fieldPosition="0"/>
    </format>
    <format dxfId="17">
      <pivotArea field="6" type="button" dataOnly="0" labelOnly="1" outline="0" fieldPosition="0"/>
    </format>
    <format dxfId="18">
      <pivotArea type="topRight" dataOnly="0" labelOnly="1" outline="0" fieldPosition="0"/>
    </format>
    <format dxfId="19">
      <pivotArea dataOnly="0" labelOnly="1" fieldPosition="0">
        <references count="1">
          <reference field="14" count="1">
            <x v="83"/>
          </reference>
        </references>
      </pivotArea>
    </format>
    <format dxfId="20">
      <pivotArea dataOnly="0" labelOnly="1" fieldPosition="0">
        <references count="1">
          <reference field="6" count="1">
            <x v="112"/>
          </reference>
        </references>
      </pivotArea>
    </format>
    <format dxfId="21">
      <pivotArea dataOnly="0" labelOnly="1" grandCol="1" outline="0" fieldPosition="0"/>
    </format>
    <format dxfId="22">
      <pivotArea grandRow="1" outline="0" collapsedLevelsAreSubtotals="1" fieldPosition="0"/>
    </format>
    <format dxfId="23">
      <pivotArea dataOnly="0" labelOnly="1" grandRow="1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Q931"/>
  <sheetViews>
    <sheetView tabSelected="1" topLeftCell="I1" workbookViewId="0">
      <pane ySplit="1" topLeftCell="A380" activePane="bottomLeft" state="frozen"/>
      <selection/>
      <selection pane="bottomLeft" activeCell="AB432" sqref="AB432"/>
    </sheetView>
  </sheetViews>
  <sheetFormatPr defaultColWidth="9" defaultRowHeight="13.5"/>
  <cols>
    <col min="1" max="1" width="10.625" style="4" customWidth="1"/>
    <col min="2" max="2" width="3.75" style="4" customWidth="1"/>
    <col min="3" max="3" width="6.125" style="7" customWidth="1"/>
    <col min="4" max="4" width="6.375" style="4" customWidth="1"/>
    <col min="5" max="5" width="11.5" style="106" customWidth="1"/>
    <col min="6" max="6" width="15.875" style="4" customWidth="1"/>
    <col min="7" max="7" width="7" style="16" customWidth="1"/>
    <col min="8" max="8" width="10.5" style="16" customWidth="1"/>
    <col min="9" max="9" width="12.75" style="4" customWidth="1"/>
    <col min="10" max="10" width="20.625" style="4" customWidth="1"/>
    <col min="11" max="11" width="8.625" style="4" customWidth="1"/>
    <col min="12" max="12" width="9.625" style="4" customWidth="1"/>
    <col min="13" max="13" width="6.125" style="4" customWidth="1"/>
    <col min="14" max="14" width="4.875" style="4" customWidth="1"/>
    <col min="15" max="15" width="5.75" style="4" customWidth="1"/>
    <col min="16" max="16" width="6.625" style="4" customWidth="1"/>
    <col min="17" max="17" width="5.875" style="24" customWidth="1"/>
    <col min="18" max="18" width="11.875" style="33" customWidth="1"/>
    <col min="19" max="19" width="13.875" style="33" customWidth="1"/>
    <col min="20" max="20" width="10.5" style="107" customWidth="1"/>
    <col min="21" max="21" width="10.875" style="34" customWidth="1"/>
    <col min="22" max="22" width="11.75" style="33" customWidth="1"/>
    <col min="23" max="23" width="12.625" style="33" customWidth="1"/>
    <col min="24" max="24" width="11.75" style="33" customWidth="1"/>
    <col min="25" max="26" width="9" style="4"/>
    <col min="27" max="27" width="11.625" style="4" customWidth="1"/>
    <col min="28" max="28" width="9" style="4"/>
    <col min="29" max="32" width="19.75" style="4" customWidth="1"/>
    <col min="33" max="36" width="2.875" style="4" customWidth="1"/>
    <col min="37" max="44" width="4" style="4" customWidth="1"/>
    <col min="45" max="47" width="5.125" style="4" customWidth="1"/>
    <col min="48" max="49" width="6.25" style="4" customWidth="1"/>
    <col min="50" max="50" width="8" style="4" customWidth="1"/>
    <col min="51" max="51" width="5.75" style="4" customWidth="1"/>
    <col min="52" max="56" width="14.625" style="4" customWidth="1"/>
    <col min="57" max="62" width="14.5" style="4" customWidth="1"/>
    <col min="63" max="63" width="24.5" style="4" customWidth="1"/>
    <col min="64" max="65" width="14.5" style="4" customWidth="1"/>
    <col min="66" max="66" width="15.625" style="4" customWidth="1"/>
    <col min="67" max="68" width="14.5" style="4" customWidth="1"/>
    <col min="69" max="69" width="11.25" style="4" customWidth="1"/>
    <col min="70" max="71" width="14.5" style="4" customWidth="1"/>
    <col min="72" max="75" width="18.25" style="4" customWidth="1"/>
    <col min="76" max="77" width="14.5" style="4" customWidth="1"/>
    <col min="78" max="79" width="17.5" style="4" customWidth="1"/>
    <col min="80" max="80" width="20.375" style="4" customWidth="1"/>
    <col min="81" max="81" width="13.25" style="4" customWidth="1"/>
    <col min="82" max="85" width="14.5" style="4" customWidth="1"/>
    <col min="86" max="86" width="15.25" style="4" customWidth="1"/>
    <col min="87" max="87" width="17.5" style="4" customWidth="1"/>
    <col min="88" max="88" width="14.5" style="4" customWidth="1"/>
    <col min="89" max="89" width="15.375" style="4" customWidth="1"/>
    <col min="90" max="90" width="14.5" style="4" customWidth="1"/>
    <col min="91" max="91" width="9.75" style="4" customWidth="1"/>
    <col min="92" max="97" width="14.5" style="4" customWidth="1"/>
    <col min="98" max="98" width="5.75" style="4" customWidth="1"/>
    <col min="99" max="102" width="14.5" style="4" customWidth="1"/>
    <col min="103" max="103" width="16.375" style="4" customWidth="1"/>
    <col min="104" max="109" width="14.5" style="4" customWidth="1"/>
    <col min="110" max="110" width="9.75" style="4" customWidth="1"/>
    <col min="111" max="111" width="14.5" style="4" customWidth="1"/>
    <col min="112" max="112" width="11.875" style="4" customWidth="1"/>
    <col min="113" max="126" width="14.5" style="4" customWidth="1"/>
    <col min="127" max="127" width="5.75" style="4" customWidth="1"/>
    <col min="128" max="129" width="14.5" style="4" customWidth="1"/>
    <col min="130" max="130" width="13.25" style="4" customWidth="1"/>
    <col min="131" max="131" width="16.375" style="4" customWidth="1"/>
    <col min="132" max="133" width="14.5" style="4" customWidth="1"/>
    <col min="134" max="134" width="7.75" style="4" customWidth="1"/>
    <col min="135" max="145" width="14.5" style="4" customWidth="1"/>
    <col min="146" max="146" width="5.75" style="4" customWidth="1"/>
    <col min="147" max="148" width="14.5" style="4" customWidth="1"/>
    <col min="149" max="149" width="7.75" style="4" customWidth="1"/>
    <col min="150" max="151" width="14.5" style="4" customWidth="1"/>
    <col min="152" max="152" width="24.25" style="4" customWidth="1"/>
    <col min="153" max="156" width="14.5" style="4" customWidth="1"/>
    <col min="157" max="157" width="17.625" style="4" customWidth="1"/>
    <col min="158" max="158" width="11.875" style="4" customWidth="1"/>
    <col min="159" max="159" width="14.5" style="4" customWidth="1"/>
    <col min="160" max="160" width="16.25" style="4" customWidth="1"/>
    <col min="161" max="162" width="14.5" style="4" customWidth="1"/>
    <col min="163" max="163" width="13.25" style="4" customWidth="1"/>
    <col min="164" max="175" width="14.5" style="4" customWidth="1"/>
    <col min="176" max="176" width="13.25" style="4" customWidth="1"/>
    <col min="177" max="180" width="14.5" style="4" customWidth="1"/>
    <col min="181" max="181" width="13.25" style="4" customWidth="1"/>
    <col min="182" max="182" width="7.75" style="4" customWidth="1"/>
    <col min="183" max="186" width="14.5" style="4" customWidth="1"/>
    <col min="187" max="187" width="17.125" style="4" customWidth="1"/>
    <col min="188" max="188" width="18.375" style="4" customWidth="1"/>
    <col min="189" max="189" width="17.125" style="4" customWidth="1"/>
    <col min="190" max="197" width="14.5" style="4" customWidth="1"/>
    <col min="198" max="198" width="9.625" style="4" customWidth="1"/>
    <col min="199" max="199" width="14.5" style="4" customWidth="1"/>
    <col min="200" max="200" width="8" style="4" customWidth="1"/>
    <col min="201" max="201" width="12.75" style="4" customWidth="1"/>
    <col min="202" max="16384" width="9" style="4"/>
  </cols>
  <sheetData>
    <row r="1" s="1" customFormat="1" ht="27.75" customHeight="1" spans="1:28">
      <c r="A1" s="6" t="s">
        <v>0</v>
      </c>
      <c r="B1" s="6" t="s">
        <v>1</v>
      </c>
      <c r="C1" s="7" t="s">
        <v>2</v>
      </c>
      <c r="D1" s="6" t="s">
        <v>3</v>
      </c>
      <c r="E1" s="108" t="s">
        <v>4</v>
      </c>
      <c r="F1" s="6" t="s">
        <v>5</v>
      </c>
      <c r="G1" s="8" t="s">
        <v>6</v>
      </c>
      <c r="H1" s="9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20" t="s">
        <v>16</v>
      </c>
      <c r="R1" s="25" t="s">
        <v>17</v>
      </c>
      <c r="S1" s="25" t="s">
        <v>18</v>
      </c>
      <c r="T1" s="119" t="s">
        <v>19</v>
      </c>
      <c r="U1" s="26" t="s">
        <v>20</v>
      </c>
      <c r="V1" s="25" t="s">
        <v>21</v>
      </c>
      <c r="W1" s="25" t="s">
        <v>22</v>
      </c>
      <c r="X1" s="25" t="s">
        <v>23</v>
      </c>
      <c r="Y1" s="27" t="s">
        <v>24</v>
      </c>
      <c r="Z1" s="37" t="s">
        <v>25</v>
      </c>
      <c r="AA1" s="2" t="s">
        <v>26</v>
      </c>
      <c r="AB1" s="10" t="s">
        <v>10</v>
      </c>
    </row>
    <row r="2" s="2" customFormat="1" ht="14.25" customHeight="1" spans="1:27">
      <c r="A2" s="11">
        <v>45090</v>
      </c>
      <c r="B2" s="11"/>
      <c r="C2" s="12" t="s">
        <v>27</v>
      </c>
      <c r="D2" s="11" t="s">
        <v>27</v>
      </c>
      <c r="E2" s="109"/>
      <c r="F2" s="11"/>
      <c r="G2" s="13"/>
      <c r="H2" s="14" t="s">
        <v>28</v>
      </c>
      <c r="I2" s="3" t="s">
        <v>29</v>
      </c>
      <c r="J2" s="3" t="s">
        <v>30</v>
      </c>
      <c r="K2" s="3"/>
      <c r="L2" s="3" t="s">
        <v>31</v>
      </c>
      <c r="M2" s="3">
        <v>5</v>
      </c>
      <c r="N2" s="3" t="s">
        <v>32</v>
      </c>
      <c r="O2" s="3" t="s">
        <v>33</v>
      </c>
      <c r="P2" s="21" t="s">
        <v>34</v>
      </c>
      <c r="Q2" s="22">
        <v>0.13</v>
      </c>
      <c r="R2" s="28">
        <f>T2/(1+Q2)</f>
        <v>116.814159292035</v>
      </c>
      <c r="S2" s="28">
        <f>R2*M2</f>
        <v>584.070796460177</v>
      </c>
      <c r="T2" s="120">
        <v>132</v>
      </c>
      <c r="U2" s="29">
        <f t="shared" ref="U2:U65" si="0">T2*M2</f>
        <v>660</v>
      </c>
      <c r="V2" s="28">
        <f>U2-S2</f>
        <v>75.929203539823</v>
      </c>
      <c r="W2" s="28">
        <f>T2/(1+Q2)*Q2*M2</f>
        <v>75.929203539823</v>
      </c>
      <c r="X2" s="28">
        <f>W2-V2</f>
        <v>0</v>
      </c>
      <c r="Y2" s="3" t="s">
        <v>35</v>
      </c>
      <c r="Z2" s="3" t="s">
        <v>35</v>
      </c>
      <c r="AA2" s="38" t="s">
        <v>36</v>
      </c>
    </row>
    <row r="3" s="3" customFormat="1" spans="1:30">
      <c r="A3" s="11">
        <v>45090</v>
      </c>
      <c r="B3" s="11"/>
      <c r="C3" s="12" t="s">
        <v>27</v>
      </c>
      <c r="D3" s="11" t="s">
        <v>27</v>
      </c>
      <c r="E3" s="109"/>
      <c r="F3" s="11"/>
      <c r="H3" s="14" t="s">
        <v>28</v>
      </c>
      <c r="I3" s="3" t="s">
        <v>37</v>
      </c>
      <c r="J3" s="14" t="s">
        <v>38</v>
      </c>
      <c r="L3" s="3" t="s">
        <v>31</v>
      </c>
      <c r="M3" s="3">
        <v>10</v>
      </c>
      <c r="N3" s="3" t="s">
        <v>32</v>
      </c>
      <c r="O3" s="3" t="s">
        <v>33</v>
      </c>
      <c r="P3" s="21" t="s">
        <v>34</v>
      </c>
      <c r="Q3" s="22">
        <v>0.13</v>
      </c>
      <c r="R3" s="28">
        <f t="shared" ref="R3:R66" si="1">T3/(1+Q3)</f>
        <v>152.212389380531</v>
      </c>
      <c r="S3" s="28">
        <f t="shared" ref="S3:S66" si="2">R3*M3</f>
        <v>1522.12389380531</v>
      </c>
      <c r="T3" s="120">
        <v>172</v>
      </c>
      <c r="U3" s="29">
        <f t="shared" si="0"/>
        <v>1720</v>
      </c>
      <c r="V3" s="28">
        <f t="shared" ref="V3:V66" si="3">U3-S3</f>
        <v>197.87610619469</v>
      </c>
      <c r="W3" s="28">
        <f t="shared" ref="W3:W66" si="4">T3/(1+Q3)*Q3*M3</f>
        <v>197.87610619469</v>
      </c>
      <c r="X3" s="28">
        <f t="shared" ref="X3:X66" si="5">W3-V3</f>
        <v>3.12638803734444e-13</v>
      </c>
      <c r="Y3" s="3" t="s">
        <v>35</v>
      </c>
      <c r="Z3" s="3" t="s">
        <v>35</v>
      </c>
      <c r="AA3" s="38" t="s">
        <v>36</v>
      </c>
      <c r="AC3" s="39" t="s">
        <v>5</v>
      </c>
      <c r="AD3" s="39" t="s">
        <v>39</v>
      </c>
    </row>
    <row r="4" s="3" customFormat="1" spans="1:27">
      <c r="A4" s="11">
        <v>45090</v>
      </c>
      <c r="B4" s="11"/>
      <c r="C4" s="12" t="s">
        <v>27</v>
      </c>
      <c r="D4" s="11" t="s">
        <v>27</v>
      </c>
      <c r="E4" s="109"/>
      <c r="F4" s="11"/>
      <c r="H4" s="14" t="s">
        <v>28</v>
      </c>
      <c r="I4" s="3" t="s">
        <v>40</v>
      </c>
      <c r="J4" s="3" t="s">
        <v>41</v>
      </c>
      <c r="L4" s="3" t="s">
        <v>42</v>
      </c>
      <c r="M4" s="3">
        <v>5</v>
      </c>
      <c r="N4" s="3" t="s">
        <v>32</v>
      </c>
      <c r="O4" s="3" t="s">
        <v>33</v>
      </c>
      <c r="P4" s="21" t="s">
        <v>34</v>
      </c>
      <c r="Q4" s="22">
        <v>0.13</v>
      </c>
      <c r="R4" s="28">
        <f t="shared" si="1"/>
        <v>64.6017699115044</v>
      </c>
      <c r="S4" s="28">
        <f t="shared" si="2"/>
        <v>323.008849557522</v>
      </c>
      <c r="T4" s="120">
        <v>73</v>
      </c>
      <c r="U4" s="29">
        <f t="shared" si="0"/>
        <v>365</v>
      </c>
      <c r="V4" s="28">
        <f t="shared" si="3"/>
        <v>41.9911504424778</v>
      </c>
      <c r="W4" s="28">
        <f t="shared" si="4"/>
        <v>41.9911504424779</v>
      </c>
      <c r="X4" s="28">
        <f t="shared" si="5"/>
        <v>7.105427357601e-14</v>
      </c>
      <c r="Y4" s="3" t="s">
        <v>35</v>
      </c>
      <c r="Z4" s="3" t="s">
        <v>35</v>
      </c>
      <c r="AA4" s="38" t="s">
        <v>36</v>
      </c>
    </row>
    <row r="5" s="3" customFormat="1" spans="1:201">
      <c r="A5" s="11">
        <v>45090</v>
      </c>
      <c r="B5" s="11"/>
      <c r="C5" s="12" t="s">
        <v>27</v>
      </c>
      <c r="D5" s="11" t="s">
        <v>27</v>
      </c>
      <c r="E5" s="109"/>
      <c r="F5" s="11"/>
      <c r="H5" s="14" t="s">
        <v>28</v>
      </c>
      <c r="I5" s="3" t="s">
        <v>43</v>
      </c>
      <c r="J5" s="3" t="s">
        <v>44</v>
      </c>
      <c r="L5" s="3" t="s">
        <v>42</v>
      </c>
      <c r="M5" s="3">
        <v>6</v>
      </c>
      <c r="N5" s="3" t="s">
        <v>32</v>
      </c>
      <c r="O5" s="3" t="s">
        <v>33</v>
      </c>
      <c r="P5" s="21" t="s">
        <v>34</v>
      </c>
      <c r="Q5" s="22">
        <v>0.13</v>
      </c>
      <c r="R5" s="28">
        <f t="shared" si="1"/>
        <v>380.530973451327</v>
      </c>
      <c r="S5" s="28">
        <f t="shared" si="2"/>
        <v>2283.18584070796</v>
      </c>
      <c r="T5" s="120">
        <v>430</v>
      </c>
      <c r="U5" s="29">
        <f t="shared" si="0"/>
        <v>2580</v>
      </c>
      <c r="V5" s="28">
        <f t="shared" si="3"/>
        <v>296.814159292035</v>
      </c>
      <c r="W5" s="28">
        <f t="shared" si="4"/>
        <v>296.814159292035</v>
      </c>
      <c r="X5" s="28">
        <f t="shared" si="5"/>
        <v>0</v>
      </c>
      <c r="Y5" s="3" t="s">
        <v>35</v>
      </c>
      <c r="Z5" s="3" t="s">
        <v>35</v>
      </c>
      <c r="AA5" s="38" t="s">
        <v>36</v>
      </c>
      <c r="AC5" s="39" t="s">
        <v>45</v>
      </c>
      <c r="AD5" s="39" t="s">
        <v>46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</row>
    <row r="6" s="3" customFormat="1" spans="1:201">
      <c r="A6" s="11">
        <v>45090</v>
      </c>
      <c r="B6" s="11"/>
      <c r="C6" s="12" t="s">
        <v>27</v>
      </c>
      <c r="D6" s="11" t="s">
        <v>27</v>
      </c>
      <c r="E6" s="109"/>
      <c r="F6" s="11"/>
      <c r="H6" s="14" t="s">
        <v>28</v>
      </c>
      <c r="I6" s="3" t="s">
        <v>43</v>
      </c>
      <c r="J6" s="3" t="s">
        <v>47</v>
      </c>
      <c r="L6" s="3" t="s">
        <v>42</v>
      </c>
      <c r="M6" s="3">
        <v>2</v>
      </c>
      <c r="N6" s="3" t="s">
        <v>32</v>
      </c>
      <c r="O6" s="3" t="s">
        <v>33</v>
      </c>
      <c r="P6" s="21" t="s">
        <v>34</v>
      </c>
      <c r="Q6" s="22">
        <v>0.13</v>
      </c>
      <c r="R6" s="28">
        <f t="shared" si="1"/>
        <v>303.53982300885</v>
      </c>
      <c r="S6" s="28">
        <f t="shared" si="2"/>
        <v>607.079646017699</v>
      </c>
      <c r="T6" s="120">
        <v>343</v>
      </c>
      <c r="U6" s="29">
        <f t="shared" si="0"/>
        <v>686</v>
      </c>
      <c r="V6" s="28">
        <f t="shared" si="3"/>
        <v>78.9203539823009</v>
      </c>
      <c r="W6" s="28">
        <f t="shared" si="4"/>
        <v>78.9203539823009</v>
      </c>
      <c r="X6" s="28">
        <f t="shared" si="5"/>
        <v>0</v>
      </c>
      <c r="Y6" s="3" t="s">
        <v>35</v>
      </c>
      <c r="Z6" s="3" t="s">
        <v>35</v>
      </c>
      <c r="AA6" s="38" t="s">
        <v>36</v>
      </c>
      <c r="AC6" s="39" t="s">
        <v>48</v>
      </c>
      <c r="AD6" s="39" t="s">
        <v>49</v>
      </c>
      <c r="AE6" s="39" t="s">
        <v>50</v>
      </c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</row>
    <row r="7" s="3" customFormat="1" spans="1:201">
      <c r="A7" s="11">
        <v>45090</v>
      </c>
      <c r="B7" s="11"/>
      <c r="C7" s="12" t="s">
        <v>27</v>
      </c>
      <c r="D7" s="11" t="s">
        <v>27</v>
      </c>
      <c r="E7" s="109"/>
      <c r="F7" s="11"/>
      <c r="H7" s="14" t="s">
        <v>28</v>
      </c>
      <c r="I7" s="3" t="s">
        <v>51</v>
      </c>
      <c r="J7" s="3" t="s">
        <v>52</v>
      </c>
      <c r="L7" s="3" t="s">
        <v>31</v>
      </c>
      <c r="M7" s="3">
        <v>1</v>
      </c>
      <c r="N7" s="3" t="s">
        <v>32</v>
      </c>
      <c r="O7" s="3" t="s">
        <v>33</v>
      </c>
      <c r="P7" s="21" t="s">
        <v>34</v>
      </c>
      <c r="Q7" s="22">
        <v>0.13</v>
      </c>
      <c r="R7" s="28">
        <f t="shared" si="1"/>
        <v>508.849557522124</v>
      </c>
      <c r="S7" s="28">
        <f t="shared" si="2"/>
        <v>508.849557522124</v>
      </c>
      <c r="T7" s="120">
        <v>575</v>
      </c>
      <c r="U7" s="29">
        <f t="shared" si="0"/>
        <v>575</v>
      </c>
      <c r="V7" s="28">
        <f t="shared" si="3"/>
        <v>66.1504424778761</v>
      </c>
      <c r="W7" s="28">
        <f t="shared" si="4"/>
        <v>66.1504424778761</v>
      </c>
      <c r="X7" s="28">
        <f t="shared" si="5"/>
        <v>0</v>
      </c>
      <c r="Y7" s="3" t="s">
        <v>35</v>
      </c>
      <c r="Z7" s="3" t="s">
        <v>35</v>
      </c>
      <c r="AA7" s="38" t="s">
        <v>36</v>
      </c>
      <c r="AC7" s="3">
        <v>48.6725663716814</v>
      </c>
      <c r="AD7" s="40">
        <v>48.6725663716814</v>
      </c>
      <c r="AE7" s="40">
        <v>48.6725663716814</v>
      </c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</row>
    <row r="8" s="102" customFormat="1" spans="1:201">
      <c r="A8" s="110">
        <v>45120</v>
      </c>
      <c r="B8" s="110"/>
      <c r="C8" s="111" t="s">
        <v>53</v>
      </c>
      <c r="D8" s="110" t="s">
        <v>54</v>
      </c>
      <c r="E8" s="112"/>
      <c r="F8" s="113" t="s">
        <v>55</v>
      </c>
      <c r="H8" s="113" t="s">
        <v>28</v>
      </c>
      <c r="I8" s="102" t="s">
        <v>56</v>
      </c>
      <c r="L8" s="102" t="s">
        <v>42</v>
      </c>
      <c r="M8" s="102">
        <v>1</v>
      </c>
      <c r="N8" s="102" t="s">
        <v>57</v>
      </c>
      <c r="O8" s="102" t="s">
        <v>33</v>
      </c>
      <c r="P8" s="117" t="s">
        <v>34</v>
      </c>
      <c r="Q8" s="121">
        <v>0.13</v>
      </c>
      <c r="R8" s="122">
        <f t="shared" si="1"/>
        <v>158.407079646018</v>
      </c>
      <c r="S8" s="123">
        <f t="shared" si="2"/>
        <v>158.407079646018</v>
      </c>
      <c r="T8" s="124">
        <v>179</v>
      </c>
      <c r="U8" s="125">
        <f t="shared" si="0"/>
        <v>179</v>
      </c>
      <c r="V8" s="126">
        <f t="shared" si="3"/>
        <v>20.5929203539823</v>
      </c>
      <c r="W8" s="122">
        <f t="shared" si="4"/>
        <v>20.5929203539823</v>
      </c>
      <c r="X8" s="122">
        <f t="shared" si="5"/>
        <v>0</v>
      </c>
      <c r="Y8" s="102" t="s">
        <v>35</v>
      </c>
      <c r="Z8" s="102" t="s">
        <v>35</v>
      </c>
      <c r="AA8" s="113" t="s">
        <v>58</v>
      </c>
      <c r="AB8" s="113" t="s">
        <v>59</v>
      </c>
      <c r="AC8" s="116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</row>
    <row r="9" s="102" customFormat="1" spans="1:201">
      <c r="A9" s="110">
        <v>45120</v>
      </c>
      <c r="B9" s="110"/>
      <c r="C9" s="111" t="s">
        <v>53</v>
      </c>
      <c r="D9" s="110" t="s">
        <v>60</v>
      </c>
      <c r="E9" s="112"/>
      <c r="F9" s="102" t="s">
        <v>61</v>
      </c>
      <c r="H9" s="113" t="s">
        <v>28</v>
      </c>
      <c r="I9" s="102" t="s">
        <v>62</v>
      </c>
      <c r="J9" s="102" t="s">
        <v>63</v>
      </c>
      <c r="L9" s="102" t="s">
        <v>31</v>
      </c>
      <c r="M9" s="102">
        <v>1</v>
      </c>
      <c r="N9" s="102" t="s">
        <v>64</v>
      </c>
      <c r="O9" s="102" t="s">
        <v>33</v>
      </c>
      <c r="P9" s="117" t="s">
        <v>34</v>
      </c>
      <c r="Q9" s="121">
        <v>0.13</v>
      </c>
      <c r="R9" s="122">
        <f t="shared" si="1"/>
        <v>1371.6814159292</v>
      </c>
      <c r="S9" s="123">
        <f t="shared" si="2"/>
        <v>1371.6814159292</v>
      </c>
      <c r="T9" s="124">
        <v>1550</v>
      </c>
      <c r="U9" s="125">
        <f t="shared" si="0"/>
        <v>1550</v>
      </c>
      <c r="V9" s="126">
        <f t="shared" si="3"/>
        <v>178.318584070796</v>
      </c>
      <c r="W9" s="122">
        <f t="shared" si="4"/>
        <v>178.318584070796</v>
      </c>
      <c r="X9" s="122">
        <f t="shared" si="5"/>
        <v>0</v>
      </c>
      <c r="Y9" s="102" t="s">
        <v>35</v>
      </c>
      <c r="Z9" s="102" t="s">
        <v>35</v>
      </c>
      <c r="AA9" s="113" t="s">
        <v>58</v>
      </c>
      <c r="AB9" s="113" t="s">
        <v>59</v>
      </c>
      <c r="AC9" s="116"/>
      <c r="AD9" s="130"/>
      <c r="AE9" s="131"/>
      <c r="AF9" s="132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</row>
    <row r="10" s="102" customFormat="1" spans="1:201">
      <c r="A10" s="110">
        <v>45128</v>
      </c>
      <c r="B10" s="110"/>
      <c r="C10" s="111" t="s">
        <v>53</v>
      </c>
      <c r="D10" s="110" t="s">
        <v>54</v>
      </c>
      <c r="E10" s="112"/>
      <c r="F10" s="102" t="s">
        <v>65</v>
      </c>
      <c r="H10" s="102" t="s">
        <v>28</v>
      </c>
      <c r="I10" s="102" t="s">
        <v>66</v>
      </c>
      <c r="J10" s="102" t="s">
        <v>67</v>
      </c>
      <c r="L10" s="102" t="s">
        <v>31</v>
      </c>
      <c r="M10" s="102">
        <v>1040</v>
      </c>
      <c r="N10" s="102" t="s">
        <v>32</v>
      </c>
      <c r="O10" s="102" t="s">
        <v>33</v>
      </c>
      <c r="P10" s="117" t="s">
        <v>34</v>
      </c>
      <c r="Q10" s="121">
        <v>0.13</v>
      </c>
      <c r="R10" s="122">
        <f t="shared" si="1"/>
        <v>0.0486725663716814</v>
      </c>
      <c r="S10" s="123">
        <f t="shared" si="2"/>
        <v>50.6194690265487</v>
      </c>
      <c r="T10" s="124">
        <v>0.055</v>
      </c>
      <c r="U10" s="125">
        <f t="shared" si="0"/>
        <v>57.2</v>
      </c>
      <c r="V10" s="126">
        <f t="shared" si="3"/>
        <v>6.58053097345132</v>
      </c>
      <c r="W10" s="122">
        <f t="shared" si="4"/>
        <v>6.58053097345133</v>
      </c>
      <c r="X10" s="122">
        <f t="shared" si="5"/>
        <v>0</v>
      </c>
      <c r="Y10" s="102" t="s">
        <v>35</v>
      </c>
      <c r="Z10" s="102" t="s">
        <v>35</v>
      </c>
      <c r="AA10" s="113" t="s">
        <v>58</v>
      </c>
      <c r="AB10" s="113" t="s">
        <v>59</v>
      </c>
      <c r="AC10" s="116"/>
      <c r="AD10" s="130"/>
      <c r="AE10" s="131"/>
      <c r="AF10" s="132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</row>
    <row r="11" s="102" customFormat="1" spans="1:201">
      <c r="A11" s="110">
        <v>45128</v>
      </c>
      <c r="B11" s="110"/>
      <c r="C11" s="111" t="s">
        <v>53</v>
      </c>
      <c r="D11" s="110" t="s">
        <v>54</v>
      </c>
      <c r="E11" s="112"/>
      <c r="F11" s="102" t="s">
        <v>68</v>
      </c>
      <c r="H11" s="102" t="s">
        <v>28</v>
      </c>
      <c r="I11" s="102" t="s">
        <v>66</v>
      </c>
      <c r="J11" s="102" t="s">
        <v>69</v>
      </c>
      <c r="L11" s="102" t="s">
        <v>31</v>
      </c>
      <c r="M11" s="102">
        <v>1040</v>
      </c>
      <c r="N11" s="102" t="s">
        <v>32</v>
      </c>
      <c r="O11" s="102" t="s">
        <v>33</v>
      </c>
      <c r="P11" s="117" t="s">
        <v>34</v>
      </c>
      <c r="Q11" s="121">
        <v>0.13</v>
      </c>
      <c r="R11" s="122">
        <f t="shared" si="1"/>
        <v>0.0530973451327434</v>
      </c>
      <c r="S11" s="123">
        <f t="shared" si="2"/>
        <v>55.2212389380531</v>
      </c>
      <c r="T11" s="124">
        <v>0.06</v>
      </c>
      <c r="U11" s="125">
        <f t="shared" si="0"/>
        <v>62.4</v>
      </c>
      <c r="V11" s="126">
        <f t="shared" si="3"/>
        <v>7.17876106194689</v>
      </c>
      <c r="W11" s="122">
        <f t="shared" si="4"/>
        <v>7.1787610619469</v>
      </c>
      <c r="X11" s="122">
        <f t="shared" si="5"/>
        <v>1.06581410364015e-14</v>
      </c>
      <c r="Y11" s="102" t="s">
        <v>35</v>
      </c>
      <c r="Z11" s="102" t="s">
        <v>35</v>
      </c>
      <c r="AA11" s="113" t="s">
        <v>58</v>
      </c>
      <c r="AB11" s="113" t="s">
        <v>59</v>
      </c>
      <c r="AC11" s="116"/>
      <c r="AD11" s="130"/>
      <c r="AE11" s="131"/>
      <c r="AF11" s="132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</row>
    <row r="12" s="102" customFormat="1" spans="1:201">
      <c r="A12" s="110">
        <v>45140</v>
      </c>
      <c r="B12" s="110"/>
      <c r="C12" s="111" t="s">
        <v>53</v>
      </c>
      <c r="D12" s="110" t="s">
        <v>60</v>
      </c>
      <c r="E12" s="112"/>
      <c r="F12" s="113" t="s">
        <v>70</v>
      </c>
      <c r="G12" s="113"/>
      <c r="H12" s="102" t="s">
        <v>28</v>
      </c>
      <c r="I12" s="113" t="s">
        <v>71</v>
      </c>
      <c r="J12" s="113" t="s">
        <v>72</v>
      </c>
      <c r="K12" s="113"/>
      <c r="L12" s="113" t="s">
        <v>73</v>
      </c>
      <c r="M12" s="102">
        <v>1</v>
      </c>
      <c r="N12" s="113" t="s">
        <v>32</v>
      </c>
      <c r="O12" s="102" t="s">
        <v>33</v>
      </c>
      <c r="P12" s="117" t="s">
        <v>34</v>
      </c>
      <c r="Q12" s="121">
        <v>0.13</v>
      </c>
      <c r="R12" s="122">
        <f t="shared" si="1"/>
        <v>338.053097345133</v>
      </c>
      <c r="S12" s="123">
        <f t="shared" si="2"/>
        <v>338.053097345133</v>
      </c>
      <c r="T12" s="124">
        <v>382</v>
      </c>
      <c r="U12" s="125">
        <f t="shared" si="0"/>
        <v>382</v>
      </c>
      <c r="V12" s="126">
        <f t="shared" si="3"/>
        <v>43.9469026548672</v>
      </c>
      <c r="W12" s="122">
        <f t="shared" si="4"/>
        <v>43.9469026548673</v>
      </c>
      <c r="X12" s="122">
        <f t="shared" si="5"/>
        <v>0</v>
      </c>
      <c r="Y12" s="102" t="s">
        <v>35</v>
      </c>
      <c r="Z12" s="102" t="s">
        <v>35</v>
      </c>
      <c r="AA12" s="113" t="s">
        <v>58</v>
      </c>
      <c r="AB12" s="113" t="s">
        <v>59</v>
      </c>
      <c r="AC12" s="116"/>
      <c r="AD12" s="130"/>
      <c r="AE12" s="131"/>
      <c r="AF12" s="13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</row>
    <row r="13" s="102" customFormat="1" spans="1:201">
      <c r="A13" s="110">
        <v>45140</v>
      </c>
      <c r="B13" s="110"/>
      <c r="C13" s="111" t="s">
        <v>53</v>
      </c>
      <c r="D13" s="110" t="s">
        <v>60</v>
      </c>
      <c r="E13" s="112"/>
      <c r="F13" s="113" t="s">
        <v>74</v>
      </c>
      <c r="G13" s="113"/>
      <c r="H13" s="102" t="s">
        <v>28</v>
      </c>
      <c r="I13" s="113" t="s">
        <v>75</v>
      </c>
      <c r="J13" s="113" t="s">
        <v>76</v>
      </c>
      <c r="K13" s="113"/>
      <c r="L13" s="113" t="s">
        <v>73</v>
      </c>
      <c r="M13" s="102">
        <v>1</v>
      </c>
      <c r="N13" s="113" t="s">
        <v>32</v>
      </c>
      <c r="O13" s="102" t="s">
        <v>33</v>
      </c>
      <c r="P13" s="117" t="s">
        <v>34</v>
      </c>
      <c r="Q13" s="121">
        <v>0.13</v>
      </c>
      <c r="R13" s="122">
        <f t="shared" si="1"/>
        <v>331.858407079646</v>
      </c>
      <c r="S13" s="123">
        <f t="shared" si="2"/>
        <v>331.858407079646</v>
      </c>
      <c r="T13" s="124">
        <v>375</v>
      </c>
      <c r="U13" s="125">
        <f t="shared" si="0"/>
        <v>375</v>
      </c>
      <c r="V13" s="126">
        <f t="shared" si="3"/>
        <v>43.141592920354</v>
      </c>
      <c r="W13" s="122">
        <f t="shared" si="4"/>
        <v>43.141592920354</v>
      </c>
      <c r="X13" s="122">
        <f t="shared" si="5"/>
        <v>0</v>
      </c>
      <c r="Y13" s="102" t="s">
        <v>35</v>
      </c>
      <c r="Z13" s="102" t="s">
        <v>35</v>
      </c>
      <c r="AA13" s="113" t="s">
        <v>58</v>
      </c>
      <c r="AB13" s="113" t="s">
        <v>59</v>
      </c>
      <c r="AC13" s="116"/>
      <c r="AD13" s="130"/>
      <c r="AE13" s="131"/>
      <c r="AF13" s="132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</row>
    <row r="14" s="102" customFormat="1" spans="1:201">
      <c r="A14" s="110">
        <v>45146</v>
      </c>
      <c r="B14" s="110"/>
      <c r="C14" s="111" t="s">
        <v>53</v>
      </c>
      <c r="D14" s="110" t="s">
        <v>77</v>
      </c>
      <c r="E14" s="112"/>
      <c r="F14" s="113" t="s">
        <v>78</v>
      </c>
      <c r="G14" s="113"/>
      <c r="H14" s="113" t="s">
        <v>28</v>
      </c>
      <c r="I14" s="113" t="s">
        <v>79</v>
      </c>
      <c r="J14" s="113" t="s">
        <v>80</v>
      </c>
      <c r="K14" s="113"/>
      <c r="L14" s="113" t="s">
        <v>73</v>
      </c>
      <c r="M14" s="102">
        <v>20</v>
      </c>
      <c r="N14" s="113" t="s">
        <v>32</v>
      </c>
      <c r="O14" s="102" t="s">
        <v>33</v>
      </c>
      <c r="P14" s="117" t="s">
        <v>34</v>
      </c>
      <c r="Q14" s="121">
        <v>0.13</v>
      </c>
      <c r="R14" s="122">
        <f t="shared" si="1"/>
        <v>3.36283185840708</v>
      </c>
      <c r="S14" s="123">
        <f t="shared" si="2"/>
        <v>67.2566371681416</v>
      </c>
      <c r="T14" s="124">
        <v>3.8</v>
      </c>
      <c r="U14" s="125">
        <f t="shared" si="0"/>
        <v>76</v>
      </c>
      <c r="V14" s="126">
        <f t="shared" si="3"/>
        <v>8.74336283185841</v>
      </c>
      <c r="W14" s="122">
        <f t="shared" si="4"/>
        <v>8.74336283185841</v>
      </c>
      <c r="X14" s="122">
        <f t="shared" si="5"/>
        <v>0</v>
      </c>
      <c r="Y14" s="102" t="s">
        <v>35</v>
      </c>
      <c r="Z14" s="102" t="s">
        <v>35</v>
      </c>
      <c r="AA14" s="113" t="s">
        <v>58</v>
      </c>
      <c r="AB14" s="113" t="s">
        <v>59</v>
      </c>
      <c r="AC14" s="116"/>
      <c r="AD14" s="130"/>
      <c r="AE14" s="131"/>
      <c r="AF14" s="1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</row>
    <row r="15" s="102" customFormat="1" spans="1:201">
      <c r="A15" s="110">
        <v>45146</v>
      </c>
      <c r="B15" s="110"/>
      <c r="C15" s="111" t="s">
        <v>53</v>
      </c>
      <c r="D15" s="110" t="s">
        <v>77</v>
      </c>
      <c r="E15" s="112"/>
      <c r="F15" s="113" t="s">
        <v>81</v>
      </c>
      <c r="G15" s="113"/>
      <c r="H15" s="113" t="s">
        <v>28</v>
      </c>
      <c r="I15" s="113" t="s">
        <v>79</v>
      </c>
      <c r="J15" s="113" t="s">
        <v>82</v>
      </c>
      <c r="K15" s="113"/>
      <c r="L15" s="113" t="s">
        <v>73</v>
      </c>
      <c r="M15" s="102">
        <v>20</v>
      </c>
      <c r="N15" s="113" t="s">
        <v>32</v>
      </c>
      <c r="O15" s="102" t="s">
        <v>33</v>
      </c>
      <c r="P15" s="117" t="s">
        <v>34</v>
      </c>
      <c r="Q15" s="121">
        <v>0.13</v>
      </c>
      <c r="R15" s="122">
        <f t="shared" si="1"/>
        <v>3.53982300884956</v>
      </c>
      <c r="S15" s="123">
        <f t="shared" si="2"/>
        <v>70.7964601769912</v>
      </c>
      <c r="T15" s="124">
        <v>4</v>
      </c>
      <c r="U15" s="125">
        <f t="shared" si="0"/>
        <v>80</v>
      </c>
      <c r="V15" s="126">
        <f t="shared" si="3"/>
        <v>9.20353982300884</v>
      </c>
      <c r="W15" s="122">
        <f t="shared" si="4"/>
        <v>9.20353982300885</v>
      </c>
      <c r="X15" s="122">
        <f t="shared" si="5"/>
        <v>0</v>
      </c>
      <c r="Y15" s="102" t="s">
        <v>35</v>
      </c>
      <c r="Z15" s="102" t="s">
        <v>35</v>
      </c>
      <c r="AA15" s="113" t="s">
        <v>58</v>
      </c>
      <c r="AB15" s="113" t="s">
        <v>59</v>
      </c>
      <c r="AC15" s="116"/>
      <c r="AD15" s="130"/>
      <c r="AE15" s="131"/>
      <c r="AF15" s="13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</row>
    <row r="16" s="102" customFormat="1" spans="1:201">
      <c r="A16" s="110">
        <v>45146</v>
      </c>
      <c r="B16" s="110"/>
      <c r="C16" s="111" t="s">
        <v>53</v>
      </c>
      <c r="D16" s="110" t="s">
        <v>77</v>
      </c>
      <c r="E16" s="112"/>
      <c r="F16" s="113" t="s">
        <v>83</v>
      </c>
      <c r="G16" s="113"/>
      <c r="H16" s="113" t="s">
        <v>28</v>
      </c>
      <c r="I16" s="113" t="s">
        <v>84</v>
      </c>
      <c r="J16" s="113" t="s">
        <v>85</v>
      </c>
      <c r="K16" s="113"/>
      <c r="L16" s="113" t="s">
        <v>73</v>
      </c>
      <c r="M16" s="102">
        <v>20</v>
      </c>
      <c r="N16" s="113" t="s">
        <v>32</v>
      </c>
      <c r="O16" s="102" t="s">
        <v>33</v>
      </c>
      <c r="P16" s="117" t="s">
        <v>34</v>
      </c>
      <c r="Q16" s="121">
        <v>0.13</v>
      </c>
      <c r="R16" s="122">
        <f t="shared" si="1"/>
        <v>1.76991150442478</v>
      </c>
      <c r="S16" s="123">
        <f t="shared" si="2"/>
        <v>35.3982300884956</v>
      </c>
      <c r="T16" s="124">
        <v>2</v>
      </c>
      <c r="U16" s="125">
        <f t="shared" si="0"/>
        <v>40</v>
      </c>
      <c r="V16" s="126">
        <f t="shared" si="3"/>
        <v>4.60176991150442</v>
      </c>
      <c r="W16" s="122">
        <f t="shared" si="4"/>
        <v>4.60176991150442</v>
      </c>
      <c r="X16" s="122">
        <f t="shared" si="5"/>
        <v>0</v>
      </c>
      <c r="Y16" s="102" t="s">
        <v>35</v>
      </c>
      <c r="Z16" s="102" t="s">
        <v>35</v>
      </c>
      <c r="AA16" s="113" t="s">
        <v>58</v>
      </c>
      <c r="AB16" s="113" t="s">
        <v>59</v>
      </c>
      <c r="AC16" s="116"/>
      <c r="AD16" s="130"/>
      <c r="AE16" s="131"/>
      <c r="AF16" s="132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</row>
    <row r="17" s="102" customFormat="1" spans="1:201">
      <c r="A17" s="110">
        <v>45149</v>
      </c>
      <c r="B17" s="110"/>
      <c r="C17" s="111" t="s">
        <v>53</v>
      </c>
      <c r="D17" s="110" t="s">
        <v>54</v>
      </c>
      <c r="E17" s="112"/>
      <c r="F17" s="113" t="s">
        <v>86</v>
      </c>
      <c r="H17" s="102" t="s">
        <v>28</v>
      </c>
      <c r="I17" s="102" t="s">
        <v>87</v>
      </c>
      <c r="J17" s="102" t="s">
        <v>88</v>
      </c>
      <c r="L17" s="102" t="s">
        <v>31</v>
      </c>
      <c r="M17" s="102">
        <v>10</v>
      </c>
      <c r="N17" s="102" t="s">
        <v>89</v>
      </c>
      <c r="O17" s="102" t="s">
        <v>33</v>
      </c>
      <c r="P17" s="117" t="s">
        <v>34</v>
      </c>
      <c r="Q17" s="121">
        <v>0.13</v>
      </c>
      <c r="R17" s="122">
        <f t="shared" si="1"/>
        <v>5.30973451327434</v>
      </c>
      <c r="S17" s="123">
        <f t="shared" si="2"/>
        <v>53.0973451327434</v>
      </c>
      <c r="T17" s="124">
        <v>6</v>
      </c>
      <c r="U17" s="125">
        <f t="shared" si="0"/>
        <v>60</v>
      </c>
      <c r="V17" s="126">
        <f t="shared" si="3"/>
        <v>6.90265486725664</v>
      </c>
      <c r="W17" s="122">
        <f t="shared" si="4"/>
        <v>6.90265486725664</v>
      </c>
      <c r="X17" s="122">
        <f t="shared" si="5"/>
        <v>0</v>
      </c>
      <c r="Y17" s="102" t="s">
        <v>35</v>
      </c>
      <c r="Z17" s="102" t="s">
        <v>35</v>
      </c>
      <c r="AA17" s="113" t="s">
        <v>58</v>
      </c>
      <c r="AB17" s="113" t="s">
        <v>59</v>
      </c>
      <c r="AC17" s="116"/>
      <c r="AD17" s="130"/>
      <c r="AE17" s="131"/>
      <c r="AF17" s="132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</row>
    <row r="18" s="102" customFormat="1" spans="1:201">
      <c r="A18" s="110">
        <v>45149</v>
      </c>
      <c r="B18" s="110"/>
      <c r="C18" s="111" t="s">
        <v>53</v>
      </c>
      <c r="D18" s="110" t="s">
        <v>54</v>
      </c>
      <c r="E18" s="112"/>
      <c r="F18" s="113" t="s">
        <v>90</v>
      </c>
      <c r="H18" s="102" t="s">
        <v>28</v>
      </c>
      <c r="I18" s="102" t="s">
        <v>87</v>
      </c>
      <c r="J18" s="102" t="s">
        <v>91</v>
      </c>
      <c r="L18" s="102" t="s">
        <v>31</v>
      </c>
      <c r="M18" s="102">
        <v>10</v>
      </c>
      <c r="N18" s="102" t="s">
        <v>89</v>
      </c>
      <c r="O18" s="102" t="s">
        <v>33</v>
      </c>
      <c r="P18" s="117" t="s">
        <v>34</v>
      </c>
      <c r="Q18" s="121">
        <v>0.13</v>
      </c>
      <c r="R18" s="122">
        <f t="shared" si="1"/>
        <v>5.30973451327434</v>
      </c>
      <c r="S18" s="123">
        <f t="shared" si="2"/>
        <v>53.0973451327434</v>
      </c>
      <c r="T18" s="124">
        <v>6</v>
      </c>
      <c r="U18" s="125">
        <f t="shared" si="0"/>
        <v>60</v>
      </c>
      <c r="V18" s="126">
        <f t="shared" si="3"/>
        <v>6.90265486725664</v>
      </c>
      <c r="W18" s="122">
        <f t="shared" si="4"/>
        <v>6.90265486725664</v>
      </c>
      <c r="X18" s="122">
        <f t="shared" si="5"/>
        <v>0</v>
      </c>
      <c r="Y18" s="102" t="s">
        <v>35</v>
      </c>
      <c r="Z18" s="102" t="s">
        <v>35</v>
      </c>
      <c r="AA18" s="113" t="s">
        <v>58</v>
      </c>
      <c r="AB18" s="113" t="s">
        <v>59</v>
      </c>
      <c r="AC18" s="116"/>
      <c r="AD18" s="130"/>
      <c r="AE18" s="131"/>
      <c r="AF18" s="132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</row>
    <row r="19" s="102" customFormat="1" spans="1:201">
      <c r="A19" s="110">
        <v>45149</v>
      </c>
      <c r="B19" s="110"/>
      <c r="C19" s="111" t="s">
        <v>53</v>
      </c>
      <c r="D19" s="110" t="s">
        <v>54</v>
      </c>
      <c r="E19" s="112"/>
      <c r="F19" s="113" t="s">
        <v>92</v>
      </c>
      <c r="H19" s="102" t="s">
        <v>28</v>
      </c>
      <c r="I19" s="102" t="s">
        <v>87</v>
      </c>
      <c r="J19" s="102" t="s">
        <v>93</v>
      </c>
      <c r="L19" s="102" t="s">
        <v>31</v>
      </c>
      <c r="M19" s="102">
        <v>12</v>
      </c>
      <c r="N19" s="102" t="s">
        <v>89</v>
      </c>
      <c r="O19" s="102" t="s">
        <v>33</v>
      </c>
      <c r="P19" s="117" t="s">
        <v>34</v>
      </c>
      <c r="Q19" s="121">
        <v>0.13</v>
      </c>
      <c r="R19" s="122">
        <f t="shared" si="1"/>
        <v>5.30973451327434</v>
      </c>
      <c r="S19" s="123">
        <f t="shared" si="2"/>
        <v>63.716814159292</v>
      </c>
      <c r="T19" s="124">
        <v>6</v>
      </c>
      <c r="U19" s="125">
        <f t="shared" si="0"/>
        <v>72</v>
      </c>
      <c r="V19" s="126">
        <f t="shared" si="3"/>
        <v>8.28318584070796</v>
      </c>
      <c r="W19" s="122">
        <f t="shared" si="4"/>
        <v>8.28318584070797</v>
      </c>
      <c r="X19" s="122">
        <f t="shared" si="5"/>
        <v>0</v>
      </c>
      <c r="Y19" s="102" t="s">
        <v>35</v>
      </c>
      <c r="Z19" s="102" t="s">
        <v>35</v>
      </c>
      <c r="AA19" s="113" t="s">
        <v>58</v>
      </c>
      <c r="AB19" s="113" t="s">
        <v>59</v>
      </c>
      <c r="AC19" s="116"/>
      <c r="AD19" s="130"/>
      <c r="AE19" s="131"/>
      <c r="AF19" s="132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</row>
    <row r="20" s="102" customFormat="1" spans="1:201">
      <c r="A20" s="110">
        <v>45149</v>
      </c>
      <c r="B20" s="110"/>
      <c r="C20" s="111" t="s">
        <v>53</v>
      </c>
      <c r="D20" s="110" t="s">
        <v>54</v>
      </c>
      <c r="E20" s="112"/>
      <c r="F20" s="113" t="s">
        <v>94</v>
      </c>
      <c r="H20" s="102" t="s">
        <v>28</v>
      </c>
      <c r="I20" s="102" t="s">
        <v>87</v>
      </c>
      <c r="J20" s="102" t="s">
        <v>95</v>
      </c>
      <c r="L20" s="102" t="s">
        <v>31</v>
      </c>
      <c r="M20" s="102">
        <v>10</v>
      </c>
      <c r="N20" s="102" t="s">
        <v>89</v>
      </c>
      <c r="O20" s="102" t="s">
        <v>33</v>
      </c>
      <c r="P20" s="117" t="s">
        <v>34</v>
      </c>
      <c r="Q20" s="121">
        <v>0.13</v>
      </c>
      <c r="R20" s="122">
        <f t="shared" si="1"/>
        <v>5.30973451327434</v>
      </c>
      <c r="S20" s="123">
        <f t="shared" si="2"/>
        <v>53.0973451327434</v>
      </c>
      <c r="T20" s="124">
        <v>6</v>
      </c>
      <c r="U20" s="125">
        <f t="shared" si="0"/>
        <v>60</v>
      </c>
      <c r="V20" s="126">
        <f t="shared" si="3"/>
        <v>6.90265486725664</v>
      </c>
      <c r="W20" s="122">
        <f t="shared" si="4"/>
        <v>6.90265486725664</v>
      </c>
      <c r="X20" s="122">
        <f t="shared" si="5"/>
        <v>0</v>
      </c>
      <c r="Y20" s="102" t="s">
        <v>35</v>
      </c>
      <c r="Z20" s="102" t="s">
        <v>35</v>
      </c>
      <c r="AA20" s="113" t="s">
        <v>58</v>
      </c>
      <c r="AB20" s="113" t="s">
        <v>59</v>
      </c>
      <c r="AC20" s="116"/>
      <c r="AD20" s="130"/>
      <c r="AE20" s="131"/>
      <c r="AF20" s="132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</row>
    <row r="21" s="102" customFormat="1" spans="1:201">
      <c r="A21" s="110">
        <v>45155</v>
      </c>
      <c r="B21" s="110"/>
      <c r="C21" s="111" t="s">
        <v>53</v>
      </c>
      <c r="D21" s="110" t="s">
        <v>54</v>
      </c>
      <c r="E21" s="112"/>
      <c r="F21" s="102" t="s">
        <v>96</v>
      </c>
      <c r="H21" s="113" t="s">
        <v>28</v>
      </c>
      <c r="I21" s="102" t="s">
        <v>97</v>
      </c>
      <c r="J21" s="102" t="s">
        <v>98</v>
      </c>
      <c r="L21" s="113" t="s">
        <v>73</v>
      </c>
      <c r="M21" s="102">
        <v>10</v>
      </c>
      <c r="N21" s="102" t="s">
        <v>99</v>
      </c>
      <c r="O21" s="102" t="s">
        <v>33</v>
      </c>
      <c r="P21" s="117" t="s">
        <v>34</v>
      </c>
      <c r="Q21" s="121">
        <v>0.13</v>
      </c>
      <c r="R21" s="122">
        <f t="shared" si="1"/>
        <v>12.3893805309735</v>
      </c>
      <c r="S21" s="123">
        <f t="shared" si="2"/>
        <v>123.893805309735</v>
      </c>
      <c r="T21" s="124">
        <v>14</v>
      </c>
      <c r="U21" s="125">
        <f t="shared" si="0"/>
        <v>140</v>
      </c>
      <c r="V21" s="126">
        <f t="shared" si="3"/>
        <v>16.1061946902655</v>
      </c>
      <c r="W21" s="122">
        <f t="shared" si="4"/>
        <v>16.1061946902655</v>
      </c>
      <c r="X21" s="122">
        <f t="shared" si="5"/>
        <v>0</v>
      </c>
      <c r="Y21" s="102" t="s">
        <v>35</v>
      </c>
      <c r="Z21" s="102" t="s">
        <v>35</v>
      </c>
      <c r="AA21" s="113" t="s">
        <v>58</v>
      </c>
      <c r="AB21" s="113" t="s">
        <v>59</v>
      </c>
      <c r="AC21" s="116"/>
      <c r="AD21" s="130"/>
      <c r="AE21" s="131"/>
      <c r="AF21" s="132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</row>
    <row r="22" s="102" customFormat="1" spans="1:201">
      <c r="A22" s="110">
        <v>45155</v>
      </c>
      <c r="B22" s="110"/>
      <c r="C22" s="111" t="s">
        <v>53</v>
      </c>
      <c r="D22" s="110" t="s">
        <v>54</v>
      </c>
      <c r="E22" s="112"/>
      <c r="F22" s="102" t="s">
        <v>100</v>
      </c>
      <c r="H22" s="113" t="s">
        <v>28</v>
      </c>
      <c r="I22" s="102" t="s">
        <v>97</v>
      </c>
      <c r="J22" s="102" t="s">
        <v>101</v>
      </c>
      <c r="L22" s="113" t="s">
        <v>73</v>
      </c>
      <c r="M22" s="102">
        <v>10</v>
      </c>
      <c r="N22" s="102" t="s">
        <v>99</v>
      </c>
      <c r="O22" s="102" t="s">
        <v>33</v>
      </c>
      <c r="P22" s="117" t="s">
        <v>34</v>
      </c>
      <c r="Q22" s="121">
        <v>0.13</v>
      </c>
      <c r="R22" s="122">
        <f t="shared" si="1"/>
        <v>9.73451327433628</v>
      </c>
      <c r="S22" s="123">
        <f t="shared" si="2"/>
        <v>97.3451327433628</v>
      </c>
      <c r="T22" s="124">
        <v>11</v>
      </c>
      <c r="U22" s="125">
        <f t="shared" si="0"/>
        <v>110</v>
      </c>
      <c r="V22" s="126">
        <f t="shared" si="3"/>
        <v>12.6548672566372</v>
      </c>
      <c r="W22" s="122">
        <f t="shared" si="4"/>
        <v>12.6548672566372</v>
      </c>
      <c r="X22" s="122">
        <f t="shared" si="5"/>
        <v>0</v>
      </c>
      <c r="Y22" s="102" t="s">
        <v>35</v>
      </c>
      <c r="Z22" s="102" t="s">
        <v>35</v>
      </c>
      <c r="AA22" s="113" t="s">
        <v>58</v>
      </c>
      <c r="AB22" s="113" t="s">
        <v>59</v>
      </c>
      <c r="AC22" s="116"/>
      <c r="AD22" s="130"/>
      <c r="AE22" s="131"/>
      <c r="AF22" s="13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</row>
    <row r="23" s="102" customFormat="1" spans="1:201">
      <c r="A23" s="110">
        <v>45166</v>
      </c>
      <c r="B23" s="110"/>
      <c r="C23" s="111" t="s">
        <v>53</v>
      </c>
      <c r="D23" s="110" t="s">
        <v>54</v>
      </c>
      <c r="E23" s="112"/>
      <c r="F23" s="102" t="s">
        <v>102</v>
      </c>
      <c r="H23" s="113" t="s">
        <v>28</v>
      </c>
      <c r="I23" s="102" t="s">
        <v>103</v>
      </c>
      <c r="J23" s="102" t="s">
        <v>104</v>
      </c>
      <c r="L23" s="113" t="s">
        <v>73</v>
      </c>
      <c r="M23" s="102">
        <v>500</v>
      </c>
      <c r="N23" s="102" t="s">
        <v>32</v>
      </c>
      <c r="O23" s="102" t="s">
        <v>33</v>
      </c>
      <c r="P23" s="117" t="s">
        <v>34</v>
      </c>
      <c r="Q23" s="121">
        <v>0.13</v>
      </c>
      <c r="R23" s="122">
        <f t="shared" si="1"/>
        <v>0.106194690265487</v>
      </c>
      <c r="S23" s="123">
        <f t="shared" si="2"/>
        <v>53.0973451327434</v>
      </c>
      <c r="T23" s="124">
        <v>0.12</v>
      </c>
      <c r="U23" s="125">
        <f t="shared" si="0"/>
        <v>60</v>
      </c>
      <c r="V23" s="126">
        <f t="shared" si="3"/>
        <v>6.90265486725663</v>
      </c>
      <c r="W23" s="122">
        <f t="shared" si="4"/>
        <v>6.90265486725664</v>
      </c>
      <c r="X23" s="122">
        <f t="shared" si="5"/>
        <v>8.88178419700125e-15</v>
      </c>
      <c r="Y23" s="102" t="s">
        <v>35</v>
      </c>
      <c r="Z23" s="102" t="s">
        <v>35</v>
      </c>
      <c r="AA23" s="113" t="s">
        <v>58</v>
      </c>
      <c r="AB23" s="113" t="s">
        <v>59</v>
      </c>
      <c r="AC23" s="116"/>
      <c r="AD23" s="130"/>
      <c r="AE23" s="131"/>
      <c r="AF23" s="132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</row>
    <row r="24" s="102" customFormat="1" spans="1:201">
      <c r="A24" s="110">
        <v>45166</v>
      </c>
      <c r="B24" s="110"/>
      <c r="C24" s="111" t="s">
        <v>53</v>
      </c>
      <c r="D24" s="110" t="s">
        <v>54</v>
      </c>
      <c r="E24" s="112"/>
      <c r="F24" s="102" t="s">
        <v>105</v>
      </c>
      <c r="H24" s="113" t="s">
        <v>28</v>
      </c>
      <c r="I24" s="102" t="s">
        <v>103</v>
      </c>
      <c r="J24" s="102" t="s">
        <v>106</v>
      </c>
      <c r="L24" s="113" t="s">
        <v>73</v>
      </c>
      <c r="M24" s="102">
        <v>500</v>
      </c>
      <c r="N24" s="102" t="s">
        <v>32</v>
      </c>
      <c r="O24" s="102" t="s">
        <v>33</v>
      </c>
      <c r="P24" s="117" t="s">
        <v>34</v>
      </c>
      <c r="Q24" s="121">
        <v>0.13</v>
      </c>
      <c r="R24" s="122">
        <f t="shared" si="1"/>
        <v>0.15929203539823</v>
      </c>
      <c r="S24" s="123">
        <f t="shared" si="2"/>
        <v>79.646017699115</v>
      </c>
      <c r="T24" s="124">
        <v>0.18</v>
      </c>
      <c r="U24" s="125">
        <f t="shared" si="0"/>
        <v>90</v>
      </c>
      <c r="V24" s="126">
        <f t="shared" si="3"/>
        <v>10.353982300885</v>
      </c>
      <c r="W24" s="122">
        <f t="shared" si="4"/>
        <v>10.353982300885</v>
      </c>
      <c r="X24" s="122">
        <f t="shared" si="5"/>
        <v>0</v>
      </c>
      <c r="Y24" s="102" t="s">
        <v>35</v>
      </c>
      <c r="Z24" s="102" t="s">
        <v>35</v>
      </c>
      <c r="AA24" s="113" t="s">
        <v>58</v>
      </c>
      <c r="AB24" s="113" t="s">
        <v>59</v>
      </c>
      <c r="AC24" s="116"/>
      <c r="AD24" s="130"/>
      <c r="AE24" s="131"/>
      <c r="AF24" s="132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</row>
    <row r="25" s="102" customFormat="1" spans="1:201">
      <c r="A25" s="110">
        <v>45166</v>
      </c>
      <c r="B25" s="110"/>
      <c r="C25" s="111" t="s">
        <v>53</v>
      </c>
      <c r="D25" s="110" t="s">
        <v>77</v>
      </c>
      <c r="E25" s="112"/>
      <c r="F25" s="102" t="s">
        <v>107</v>
      </c>
      <c r="H25" s="113" t="s">
        <v>28</v>
      </c>
      <c r="I25" s="102" t="s">
        <v>108</v>
      </c>
      <c r="J25" s="102" t="s">
        <v>109</v>
      </c>
      <c r="L25" s="113" t="s">
        <v>73</v>
      </c>
      <c r="M25" s="102">
        <v>20</v>
      </c>
      <c r="N25" s="102" t="s">
        <v>32</v>
      </c>
      <c r="O25" s="102" t="s">
        <v>33</v>
      </c>
      <c r="P25" s="117" t="s">
        <v>34</v>
      </c>
      <c r="Q25" s="121">
        <v>0.13</v>
      </c>
      <c r="R25" s="122">
        <f t="shared" si="1"/>
        <v>0.707964601769912</v>
      </c>
      <c r="S25" s="123">
        <f t="shared" si="2"/>
        <v>14.1592920353982</v>
      </c>
      <c r="T25" s="124">
        <v>0.8</v>
      </c>
      <c r="U25" s="125">
        <f t="shared" si="0"/>
        <v>16</v>
      </c>
      <c r="V25" s="126">
        <f t="shared" si="3"/>
        <v>1.84070796460177</v>
      </c>
      <c r="W25" s="122">
        <f t="shared" si="4"/>
        <v>1.84070796460177</v>
      </c>
      <c r="X25" s="122">
        <f t="shared" si="5"/>
        <v>2.66453525910038e-15</v>
      </c>
      <c r="Y25" s="102" t="s">
        <v>35</v>
      </c>
      <c r="Z25" s="102" t="s">
        <v>35</v>
      </c>
      <c r="AA25" s="113" t="s">
        <v>58</v>
      </c>
      <c r="AB25" s="113" t="s">
        <v>59</v>
      </c>
      <c r="AC25" s="116"/>
      <c r="AD25" s="133"/>
      <c r="AE25" s="134"/>
      <c r="AF25" s="13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</row>
    <row r="26" s="102" customFormat="1" spans="1:201">
      <c r="A26" s="110">
        <v>45168</v>
      </c>
      <c r="B26" s="110"/>
      <c r="C26" s="111" t="s">
        <v>53</v>
      </c>
      <c r="D26" s="110" t="s">
        <v>110</v>
      </c>
      <c r="E26" s="112"/>
      <c r="F26" s="102" t="s">
        <v>111</v>
      </c>
      <c r="G26" s="102" t="s">
        <v>112</v>
      </c>
      <c r="H26" s="102" t="s">
        <v>113</v>
      </c>
      <c r="I26" s="102" t="s">
        <v>114</v>
      </c>
      <c r="J26" s="102" t="s">
        <v>111</v>
      </c>
      <c r="L26" s="102" t="s">
        <v>110</v>
      </c>
      <c r="M26" s="102">
        <v>3</v>
      </c>
      <c r="N26" s="102" t="s">
        <v>115</v>
      </c>
      <c r="O26" s="102" t="s">
        <v>33</v>
      </c>
      <c r="P26" s="117" t="s">
        <v>34</v>
      </c>
      <c r="Q26" s="121">
        <v>0.13</v>
      </c>
      <c r="R26" s="122">
        <f t="shared" si="1"/>
        <v>1769.91150442478</v>
      </c>
      <c r="S26" s="123">
        <f t="shared" si="2"/>
        <v>5309.73451327434</v>
      </c>
      <c r="T26" s="124">
        <v>2000</v>
      </c>
      <c r="U26" s="127">
        <f t="shared" si="0"/>
        <v>6000</v>
      </c>
      <c r="V26" s="128">
        <f t="shared" si="3"/>
        <v>690.265486725663</v>
      </c>
      <c r="W26" s="122">
        <f t="shared" si="4"/>
        <v>690.265486725664</v>
      </c>
      <c r="X26" s="122">
        <f t="shared" si="5"/>
        <v>0</v>
      </c>
      <c r="Y26" s="102" t="s">
        <v>35</v>
      </c>
      <c r="Z26" s="102" t="s">
        <v>35</v>
      </c>
      <c r="AA26" s="113" t="s">
        <v>116</v>
      </c>
      <c r="AB26" s="113" t="s">
        <v>59</v>
      </c>
      <c r="AC26" s="11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</row>
    <row r="27" s="102" customFormat="1" spans="1:201">
      <c r="A27" s="110">
        <v>45168</v>
      </c>
      <c r="B27" s="110"/>
      <c r="C27" s="111" t="s">
        <v>53</v>
      </c>
      <c r="D27" s="110" t="s">
        <v>77</v>
      </c>
      <c r="E27" s="112"/>
      <c r="F27" s="110" t="s">
        <v>117</v>
      </c>
      <c r="G27" s="110"/>
      <c r="H27" s="113" t="s">
        <v>28</v>
      </c>
      <c r="I27" s="110" t="s">
        <v>118</v>
      </c>
      <c r="J27" s="110" t="s">
        <v>119</v>
      </c>
      <c r="K27" s="110"/>
      <c r="L27" s="113" t="s">
        <v>73</v>
      </c>
      <c r="M27" s="102">
        <v>5</v>
      </c>
      <c r="N27" s="102" t="s">
        <v>32</v>
      </c>
      <c r="O27" s="102" t="s">
        <v>33</v>
      </c>
      <c r="P27" s="117" t="s">
        <v>34</v>
      </c>
      <c r="Q27" s="121">
        <v>0.13</v>
      </c>
      <c r="R27" s="122">
        <f t="shared" si="1"/>
        <v>19.7345132743363</v>
      </c>
      <c r="S27" s="123">
        <f t="shared" si="2"/>
        <v>98.6725663716814</v>
      </c>
      <c r="T27" s="124">
        <v>22.3</v>
      </c>
      <c r="U27" s="125">
        <f t="shared" si="0"/>
        <v>111.5</v>
      </c>
      <c r="V27" s="126">
        <f t="shared" si="3"/>
        <v>12.8274336283186</v>
      </c>
      <c r="W27" s="122">
        <f t="shared" si="4"/>
        <v>12.8274336283186</v>
      </c>
      <c r="X27" s="122">
        <f t="shared" si="5"/>
        <v>1.4210854715202e-14</v>
      </c>
      <c r="Y27" s="102" t="s">
        <v>35</v>
      </c>
      <c r="Z27" s="102" t="s">
        <v>35</v>
      </c>
      <c r="AA27" s="113" t="s">
        <v>58</v>
      </c>
      <c r="AB27" s="113" t="s">
        <v>59</v>
      </c>
      <c r="AC27" s="116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</row>
    <row r="28" s="102" customFormat="1" spans="1:201">
      <c r="A28" s="110">
        <v>45168</v>
      </c>
      <c r="B28" s="110"/>
      <c r="C28" s="111" t="s">
        <v>53</v>
      </c>
      <c r="D28" s="110" t="s">
        <v>77</v>
      </c>
      <c r="E28" s="112"/>
      <c r="F28" s="110" t="s">
        <v>120</v>
      </c>
      <c r="G28" s="110"/>
      <c r="H28" s="113" t="s">
        <v>28</v>
      </c>
      <c r="I28" s="110" t="s">
        <v>121</v>
      </c>
      <c r="J28" s="110" t="s">
        <v>122</v>
      </c>
      <c r="K28" s="110"/>
      <c r="L28" s="113" t="s">
        <v>73</v>
      </c>
      <c r="M28" s="102">
        <v>20</v>
      </c>
      <c r="N28" s="102" t="s">
        <v>99</v>
      </c>
      <c r="O28" s="102" t="s">
        <v>33</v>
      </c>
      <c r="P28" s="117" t="s">
        <v>34</v>
      </c>
      <c r="Q28" s="121">
        <v>0.13</v>
      </c>
      <c r="R28" s="122">
        <f t="shared" si="1"/>
        <v>8.8495575221239</v>
      </c>
      <c r="S28" s="123">
        <f t="shared" si="2"/>
        <v>176.991150442478</v>
      </c>
      <c r="T28" s="124">
        <v>10</v>
      </c>
      <c r="U28" s="125">
        <f t="shared" si="0"/>
        <v>200</v>
      </c>
      <c r="V28" s="126">
        <f t="shared" si="3"/>
        <v>23.0088495575221</v>
      </c>
      <c r="W28" s="122">
        <f t="shared" si="4"/>
        <v>23.0088495575221</v>
      </c>
      <c r="X28" s="122">
        <f t="shared" si="5"/>
        <v>3.19744231092045e-14</v>
      </c>
      <c r="Y28" s="102" t="s">
        <v>35</v>
      </c>
      <c r="Z28" s="102" t="s">
        <v>35</v>
      </c>
      <c r="AA28" s="113" t="s">
        <v>58</v>
      </c>
      <c r="AB28" s="113" t="s">
        <v>59</v>
      </c>
      <c r="AC28" s="116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</row>
    <row r="29" s="102" customFormat="1" spans="1:201">
      <c r="A29" s="110">
        <v>45170</v>
      </c>
      <c r="B29" s="110"/>
      <c r="C29" s="111" t="s">
        <v>53</v>
      </c>
      <c r="D29" s="110" t="s">
        <v>77</v>
      </c>
      <c r="E29" s="112"/>
      <c r="F29" s="102" t="s">
        <v>123</v>
      </c>
      <c r="H29" s="113" t="s">
        <v>28</v>
      </c>
      <c r="I29" s="102" t="s">
        <v>124</v>
      </c>
      <c r="J29" s="102" t="s">
        <v>124</v>
      </c>
      <c r="L29" s="113" t="s">
        <v>73</v>
      </c>
      <c r="M29" s="102">
        <v>25</v>
      </c>
      <c r="N29" s="102" t="s">
        <v>32</v>
      </c>
      <c r="O29" s="102" t="s">
        <v>33</v>
      </c>
      <c r="P29" s="117" t="s">
        <v>34</v>
      </c>
      <c r="Q29" s="121">
        <v>0.13</v>
      </c>
      <c r="R29" s="122">
        <f t="shared" si="1"/>
        <v>100.884955752212</v>
      </c>
      <c r="S29" s="123">
        <f t="shared" si="2"/>
        <v>2522.12389380531</v>
      </c>
      <c r="T29" s="124">
        <v>114</v>
      </c>
      <c r="U29" s="125">
        <f t="shared" si="0"/>
        <v>2850</v>
      </c>
      <c r="V29" s="126">
        <f t="shared" si="3"/>
        <v>327.87610619469</v>
      </c>
      <c r="W29" s="122">
        <f t="shared" si="4"/>
        <v>327.87610619469</v>
      </c>
      <c r="X29" s="122">
        <f t="shared" si="5"/>
        <v>5.6843418860808e-13</v>
      </c>
      <c r="Y29" s="102" t="s">
        <v>35</v>
      </c>
      <c r="Z29" s="102" t="s">
        <v>35</v>
      </c>
      <c r="AA29" s="113" t="s">
        <v>58</v>
      </c>
      <c r="AB29" s="113" t="s">
        <v>59</v>
      </c>
      <c r="AC29" s="116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</row>
    <row r="30" s="102" customFormat="1" spans="1:201">
      <c r="A30" s="110">
        <v>45181</v>
      </c>
      <c r="B30" s="110"/>
      <c r="C30" s="111" t="s">
        <v>53</v>
      </c>
      <c r="D30" s="110" t="s">
        <v>77</v>
      </c>
      <c r="E30" s="112"/>
      <c r="F30" s="110" t="s">
        <v>125</v>
      </c>
      <c r="G30" s="110"/>
      <c r="H30" s="113" t="s">
        <v>28</v>
      </c>
      <c r="I30" s="110" t="s">
        <v>126</v>
      </c>
      <c r="J30" s="110" t="s">
        <v>127</v>
      </c>
      <c r="K30" s="110"/>
      <c r="L30" s="113" t="s">
        <v>73</v>
      </c>
      <c r="M30" s="102">
        <v>10</v>
      </c>
      <c r="N30" s="102" t="s">
        <v>32</v>
      </c>
      <c r="O30" s="102" t="s">
        <v>33</v>
      </c>
      <c r="P30" s="117" t="s">
        <v>34</v>
      </c>
      <c r="Q30" s="121">
        <v>0.13</v>
      </c>
      <c r="R30" s="122">
        <f t="shared" si="1"/>
        <v>16.8141592920354</v>
      </c>
      <c r="S30" s="123">
        <f t="shared" si="2"/>
        <v>168.141592920354</v>
      </c>
      <c r="T30" s="124">
        <v>19</v>
      </c>
      <c r="U30" s="125">
        <f t="shared" si="0"/>
        <v>190</v>
      </c>
      <c r="V30" s="126">
        <f t="shared" si="3"/>
        <v>21.858407079646</v>
      </c>
      <c r="W30" s="122">
        <f t="shared" si="4"/>
        <v>21.858407079646</v>
      </c>
      <c r="X30" s="122">
        <f t="shared" si="5"/>
        <v>0</v>
      </c>
      <c r="Y30" s="102" t="s">
        <v>35</v>
      </c>
      <c r="Z30" s="102" t="s">
        <v>35</v>
      </c>
      <c r="AA30" s="113" t="s">
        <v>58</v>
      </c>
      <c r="AB30" s="113" t="s">
        <v>59</v>
      </c>
      <c r="AC30" s="116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</row>
    <row r="31" s="102" customFormat="1" spans="1:201">
      <c r="A31" s="110">
        <v>45181</v>
      </c>
      <c r="B31" s="110"/>
      <c r="C31" s="111" t="s">
        <v>53</v>
      </c>
      <c r="D31" s="110" t="s">
        <v>77</v>
      </c>
      <c r="E31" s="112"/>
      <c r="F31" s="102" t="s">
        <v>128</v>
      </c>
      <c r="G31" s="110"/>
      <c r="H31" s="113" t="s">
        <v>28</v>
      </c>
      <c r="I31" s="110" t="s">
        <v>129</v>
      </c>
      <c r="J31" s="110" t="s">
        <v>130</v>
      </c>
      <c r="K31" s="110"/>
      <c r="L31" s="113" t="s">
        <v>73</v>
      </c>
      <c r="M31" s="102">
        <v>10</v>
      </c>
      <c r="N31" s="102" t="s">
        <v>32</v>
      </c>
      <c r="O31" s="102" t="s">
        <v>33</v>
      </c>
      <c r="P31" s="117" t="s">
        <v>34</v>
      </c>
      <c r="Q31" s="121">
        <v>0.13</v>
      </c>
      <c r="R31" s="122">
        <f t="shared" si="1"/>
        <v>13.2743362831858</v>
      </c>
      <c r="S31" s="123">
        <f t="shared" si="2"/>
        <v>132.743362831858</v>
      </c>
      <c r="T31" s="124">
        <v>15</v>
      </c>
      <c r="U31" s="125">
        <f t="shared" si="0"/>
        <v>150</v>
      </c>
      <c r="V31" s="126">
        <f t="shared" si="3"/>
        <v>17.2566371681416</v>
      </c>
      <c r="W31" s="122">
        <f t="shared" si="4"/>
        <v>17.2566371681416</v>
      </c>
      <c r="X31" s="122">
        <f t="shared" si="5"/>
        <v>2.8421709430404e-14</v>
      </c>
      <c r="Y31" s="102" t="s">
        <v>35</v>
      </c>
      <c r="Z31" s="102" t="s">
        <v>35</v>
      </c>
      <c r="AA31" s="113" t="s">
        <v>58</v>
      </c>
      <c r="AB31" s="113" t="s">
        <v>59</v>
      </c>
      <c r="AC31" s="116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</row>
    <row r="32" s="102" customFormat="1" spans="1:201">
      <c r="A32" s="110">
        <v>45182</v>
      </c>
      <c r="B32" s="110"/>
      <c r="C32" s="111" t="s">
        <v>53</v>
      </c>
      <c r="D32" s="110" t="s">
        <v>54</v>
      </c>
      <c r="E32" s="112"/>
      <c r="F32" s="102" t="s">
        <v>131</v>
      </c>
      <c r="H32" s="113" t="s">
        <v>28</v>
      </c>
      <c r="I32" s="102" t="s">
        <v>132</v>
      </c>
      <c r="J32" s="102" t="s">
        <v>133</v>
      </c>
      <c r="L32" s="113" t="s">
        <v>73</v>
      </c>
      <c r="M32" s="102">
        <v>200</v>
      </c>
      <c r="N32" s="102" t="s">
        <v>32</v>
      </c>
      <c r="O32" s="102" t="s">
        <v>33</v>
      </c>
      <c r="P32" s="117" t="s">
        <v>34</v>
      </c>
      <c r="Q32" s="121">
        <v>0.13</v>
      </c>
      <c r="R32" s="122">
        <f t="shared" si="1"/>
        <v>0.0442477876106195</v>
      </c>
      <c r="S32" s="123">
        <f t="shared" si="2"/>
        <v>8.8495575221239</v>
      </c>
      <c r="T32" s="124">
        <v>0.05</v>
      </c>
      <c r="U32" s="125">
        <f t="shared" si="0"/>
        <v>10</v>
      </c>
      <c r="V32" s="126">
        <f t="shared" si="3"/>
        <v>1.1504424778761</v>
      </c>
      <c r="W32" s="122">
        <f t="shared" si="4"/>
        <v>1.15044247787611</v>
      </c>
      <c r="X32" s="122">
        <f t="shared" si="5"/>
        <v>0</v>
      </c>
      <c r="Y32" s="102" t="s">
        <v>35</v>
      </c>
      <c r="Z32" s="102" t="s">
        <v>35</v>
      </c>
      <c r="AA32" s="113" t="s">
        <v>58</v>
      </c>
      <c r="AB32" s="113" t="s">
        <v>59</v>
      </c>
      <c r="AC32" s="116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</row>
    <row r="33" s="102" customFormat="1" spans="1:201">
      <c r="A33" s="110">
        <v>45182</v>
      </c>
      <c r="B33" s="110"/>
      <c r="C33" s="111" t="s">
        <v>53</v>
      </c>
      <c r="D33" s="110" t="s">
        <v>54</v>
      </c>
      <c r="E33" s="112"/>
      <c r="F33" s="102" t="s">
        <v>134</v>
      </c>
      <c r="H33" s="113" t="s">
        <v>28</v>
      </c>
      <c r="I33" s="102" t="s">
        <v>135</v>
      </c>
      <c r="J33" s="102" t="s">
        <v>136</v>
      </c>
      <c r="L33" s="113" t="s">
        <v>73</v>
      </c>
      <c r="M33" s="102">
        <v>1000</v>
      </c>
      <c r="N33" s="102" t="s">
        <v>32</v>
      </c>
      <c r="O33" s="102" t="s">
        <v>33</v>
      </c>
      <c r="P33" s="117" t="s">
        <v>34</v>
      </c>
      <c r="Q33" s="121">
        <v>0.13</v>
      </c>
      <c r="R33" s="122">
        <f t="shared" si="1"/>
        <v>0.0132743362831858</v>
      </c>
      <c r="S33" s="123">
        <f t="shared" si="2"/>
        <v>13.2743362831858</v>
      </c>
      <c r="T33" s="124">
        <v>0.015</v>
      </c>
      <c r="U33" s="125">
        <f t="shared" si="0"/>
        <v>15</v>
      </c>
      <c r="V33" s="126">
        <f t="shared" si="3"/>
        <v>1.72566371681416</v>
      </c>
      <c r="W33" s="122">
        <f t="shared" si="4"/>
        <v>1.72566371681416</v>
      </c>
      <c r="X33" s="122">
        <f t="shared" si="5"/>
        <v>2.22044604925031e-15</v>
      </c>
      <c r="Y33" s="102" t="s">
        <v>35</v>
      </c>
      <c r="Z33" s="102" t="s">
        <v>35</v>
      </c>
      <c r="AA33" s="113" t="s">
        <v>58</v>
      </c>
      <c r="AB33" s="113" t="s">
        <v>59</v>
      </c>
      <c r="AC33" s="116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</row>
    <row r="34" s="102" customFormat="1" spans="1:201">
      <c r="A34" s="110">
        <v>45182</v>
      </c>
      <c r="B34" s="110"/>
      <c r="C34" s="111" t="s">
        <v>53</v>
      </c>
      <c r="D34" s="110" t="s">
        <v>77</v>
      </c>
      <c r="E34" s="112"/>
      <c r="F34" s="102" t="s">
        <v>137</v>
      </c>
      <c r="H34" s="113" t="s">
        <v>28</v>
      </c>
      <c r="I34" s="102" t="s">
        <v>138</v>
      </c>
      <c r="J34" s="102" t="s">
        <v>139</v>
      </c>
      <c r="L34" s="113" t="s">
        <v>73</v>
      </c>
      <c r="M34" s="102">
        <v>50</v>
      </c>
      <c r="N34" s="102" t="s">
        <v>32</v>
      </c>
      <c r="O34" s="102" t="s">
        <v>33</v>
      </c>
      <c r="P34" s="117" t="s">
        <v>34</v>
      </c>
      <c r="Q34" s="121">
        <v>0.13</v>
      </c>
      <c r="R34" s="122">
        <f t="shared" si="1"/>
        <v>3.00884955752212</v>
      </c>
      <c r="S34" s="123">
        <f t="shared" si="2"/>
        <v>150.442477876106</v>
      </c>
      <c r="T34" s="124">
        <v>3.4</v>
      </c>
      <c r="U34" s="125">
        <f t="shared" si="0"/>
        <v>170</v>
      </c>
      <c r="V34" s="126">
        <f t="shared" si="3"/>
        <v>19.5575221238938</v>
      </c>
      <c r="W34" s="122">
        <f t="shared" si="4"/>
        <v>19.5575221238938</v>
      </c>
      <c r="X34" s="122">
        <f t="shared" si="5"/>
        <v>0</v>
      </c>
      <c r="Y34" s="102" t="s">
        <v>35</v>
      </c>
      <c r="Z34" s="102" t="s">
        <v>35</v>
      </c>
      <c r="AA34" s="113" t="s">
        <v>58</v>
      </c>
      <c r="AB34" s="113" t="s">
        <v>59</v>
      </c>
      <c r="AC34" s="11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</row>
    <row r="35" s="102" customFormat="1" spans="1:201">
      <c r="A35" s="110">
        <v>45188</v>
      </c>
      <c r="B35" s="110"/>
      <c r="C35" s="111" t="s">
        <v>53</v>
      </c>
      <c r="D35" s="110" t="s">
        <v>77</v>
      </c>
      <c r="E35" s="112"/>
      <c r="F35" s="102" t="s">
        <v>140</v>
      </c>
      <c r="H35" s="113" t="s">
        <v>28</v>
      </c>
      <c r="I35" s="102" t="s">
        <v>141</v>
      </c>
      <c r="J35" s="102" t="s">
        <v>142</v>
      </c>
      <c r="L35" s="113" t="s">
        <v>73</v>
      </c>
      <c r="M35" s="102">
        <v>20</v>
      </c>
      <c r="N35" s="102" t="s">
        <v>32</v>
      </c>
      <c r="O35" s="102" t="s">
        <v>33</v>
      </c>
      <c r="P35" s="117" t="s">
        <v>34</v>
      </c>
      <c r="Q35" s="121">
        <v>0.13</v>
      </c>
      <c r="R35" s="122">
        <f t="shared" si="1"/>
        <v>21.6814159292035</v>
      </c>
      <c r="S35" s="123">
        <f t="shared" si="2"/>
        <v>433.628318584071</v>
      </c>
      <c r="T35" s="124">
        <v>24.5</v>
      </c>
      <c r="U35" s="125">
        <f t="shared" si="0"/>
        <v>490</v>
      </c>
      <c r="V35" s="126">
        <f t="shared" si="3"/>
        <v>56.3716814159292</v>
      </c>
      <c r="W35" s="122">
        <f t="shared" si="4"/>
        <v>56.3716814159292</v>
      </c>
      <c r="X35" s="122">
        <f t="shared" si="5"/>
        <v>0</v>
      </c>
      <c r="Y35" s="102" t="s">
        <v>35</v>
      </c>
      <c r="Z35" s="102" t="s">
        <v>35</v>
      </c>
      <c r="AA35" s="113" t="s">
        <v>58</v>
      </c>
      <c r="AB35" s="113" t="s">
        <v>59</v>
      </c>
      <c r="AC35" s="11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</row>
    <row r="36" s="102" customFormat="1" spans="1:201">
      <c r="A36" s="110">
        <v>45188</v>
      </c>
      <c r="B36" s="110"/>
      <c r="C36" s="111" t="s">
        <v>53</v>
      </c>
      <c r="D36" s="110" t="s">
        <v>77</v>
      </c>
      <c r="E36" s="112"/>
      <c r="F36" s="102" t="s">
        <v>143</v>
      </c>
      <c r="H36" s="113" t="s">
        <v>28</v>
      </c>
      <c r="I36" s="102" t="s">
        <v>144</v>
      </c>
      <c r="J36" s="102" t="s">
        <v>145</v>
      </c>
      <c r="L36" s="113" t="s">
        <v>73</v>
      </c>
      <c r="M36" s="102">
        <v>10</v>
      </c>
      <c r="N36" s="102" t="s">
        <v>32</v>
      </c>
      <c r="O36" s="102" t="s">
        <v>33</v>
      </c>
      <c r="P36" s="117" t="s">
        <v>34</v>
      </c>
      <c r="Q36" s="121">
        <v>0.13</v>
      </c>
      <c r="R36" s="122">
        <f t="shared" si="1"/>
        <v>12.3893805309735</v>
      </c>
      <c r="S36" s="123">
        <f t="shared" si="2"/>
        <v>123.893805309735</v>
      </c>
      <c r="T36" s="124">
        <v>14</v>
      </c>
      <c r="U36" s="125">
        <f t="shared" si="0"/>
        <v>140</v>
      </c>
      <c r="V36" s="126">
        <f t="shared" si="3"/>
        <v>16.1061946902655</v>
      </c>
      <c r="W36" s="122">
        <f t="shared" si="4"/>
        <v>16.1061946902655</v>
      </c>
      <c r="X36" s="122">
        <f t="shared" si="5"/>
        <v>0</v>
      </c>
      <c r="Y36" s="102" t="s">
        <v>35</v>
      </c>
      <c r="Z36" s="102" t="s">
        <v>35</v>
      </c>
      <c r="AA36" s="113" t="s">
        <v>58</v>
      </c>
      <c r="AB36" s="113" t="s">
        <v>59</v>
      </c>
      <c r="AC36" s="11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</row>
    <row r="37" s="102" customFormat="1" spans="1:201">
      <c r="A37" s="110">
        <v>45188</v>
      </c>
      <c r="B37" s="110"/>
      <c r="C37" s="111" t="s">
        <v>53</v>
      </c>
      <c r="D37" s="110" t="s">
        <v>77</v>
      </c>
      <c r="E37" s="112"/>
      <c r="F37" s="102" t="s">
        <v>146</v>
      </c>
      <c r="H37" s="113" t="s">
        <v>28</v>
      </c>
      <c r="I37" s="102" t="s">
        <v>147</v>
      </c>
      <c r="J37" s="102" t="s">
        <v>148</v>
      </c>
      <c r="L37" s="113" t="s">
        <v>73</v>
      </c>
      <c r="M37" s="102">
        <v>3</v>
      </c>
      <c r="N37" s="102" t="s">
        <v>32</v>
      </c>
      <c r="O37" s="102" t="s">
        <v>33</v>
      </c>
      <c r="P37" s="117" t="s">
        <v>34</v>
      </c>
      <c r="Q37" s="121">
        <v>0.13</v>
      </c>
      <c r="R37" s="122">
        <f t="shared" si="1"/>
        <v>371.681415929204</v>
      </c>
      <c r="S37" s="123">
        <f t="shared" si="2"/>
        <v>1115.04424778761</v>
      </c>
      <c r="T37" s="124">
        <v>420</v>
      </c>
      <c r="U37" s="125">
        <f t="shared" si="0"/>
        <v>1260</v>
      </c>
      <c r="V37" s="126">
        <f t="shared" si="3"/>
        <v>144.955752212389</v>
      </c>
      <c r="W37" s="122">
        <f t="shared" si="4"/>
        <v>144.955752212389</v>
      </c>
      <c r="X37" s="122">
        <f t="shared" si="5"/>
        <v>2.55795384873636e-13</v>
      </c>
      <c r="Y37" s="113" t="s">
        <v>35</v>
      </c>
      <c r="Z37" s="102" t="s">
        <v>35</v>
      </c>
      <c r="AA37" s="113" t="s">
        <v>58</v>
      </c>
      <c r="AB37" s="113" t="s">
        <v>59</v>
      </c>
      <c r="AC37" s="116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</row>
    <row r="38" s="102" customFormat="1" spans="1:201">
      <c r="A38" s="110">
        <v>45189</v>
      </c>
      <c r="B38" s="110"/>
      <c r="C38" s="111" t="s">
        <v>53</v>
      </c>
      <c r="D38" s="110" t="s">
        <v>149</v>
      </c>
      <c r="E38" s="112"/>
      <c r="F38" s="102" t="s">
        <v>150</v>
      </c>
      <c r="G38" s="102" t="s">
        <v>151</v>
      </c>
      <c r="H38" s="102" t="s">
        <v>152</v>
      </c>
      <c r="I38" s="102" t="s">
        <v>153</v>
      </c>
      <c r="J38" s="102" t="s">
        <v>154</v>
      </c>
      <c r="L38" s="102" t="s">
        <v>31</v>
      </c>
      <c r="M38" s="102">
        <v>100</v>
      </c>
      <c r="N38" s="102" t="s">
        <v>155</v>
      </c>
      <c r="O38" s="102" t="s">
        <v>33</v>
      </c>
      <c r="P38" s="117" t="s">
        <v>34</v>
      </c>
      <c r="Q38" s="121">
        <v>0.01</v>
      </c>
      <c r="R38" s="122">
        <f t="shared" si="1"/>
        <v>15.8415841584158</v>
      </c>
      <c r="S38" s="123">
        <f t="shared" si="2"/>
        <v>1584.15841584158</v>
      </c>
      <c r="T38" s="124">
        <v>16</v>
      </c>
      <c r="U38" s="127">
        <f t="shared" si="0"/>
        <v>1600</v>
      </c>
      <c r="V38" s="128">
        <f t="shared" si="3"/>
        <v>15.8415841584158</v>
      </c>
      <c r="W38" s="122">
        <f t="shared" si="4"/>
        <v>15.8415841584158</v>
      </c>
      <c r="X38" s="122">
        <f t="shared" si="5"/>
        <v>4.2632564145606e-14</v>
      </c>
      <c r="Y38" s="113" t="s">
        <v>35</v>
      </c>
      <c r="Z38" s="102" t="s">
        <v>35</v>
      </c>
      <c r="AA38" s="102" t="s">
        <v>116</v>
      </c>
      <c r="AB38" s="113" t="s">
        <v>59</v>
      </c>
      <c r="AC38" s="116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</row>
    <row r="39" s="102" customFormat="1" spans="1:201">
      <c r="A39" s="110">
        <v>45190</v>
      </c>
      <c r="B39" s="110"/>
      <c r="C39" s="111" t="s">
        <v>53</v>
      </c>
      <c r="D39" s="110" t="s">
        <v>149</v>
      </c>
      <c r="E39" s="112"/>
      <c r="F39" s="113" t="s">
        <v>156</v>
      </c>
      <c r="G39" s="102" t="s">
        <v>157</v>
      </c>
      <c r="H39" s="102" t="s">
        <v>158</v>
      </c>
      <c r="I39" s="102" t="s">
        <v>159</v>
      </c>
      <c r="J39" s="102" t="s">
        <v>160</v>
      </c>
      <c r="L39" s="102" t="s">
        <v>31</v>
      </c>
      <c r="M39" s="102">
        <v>100</v>
      </c>
      <c r="N39" s="102" t="s">
        <v>161</v>
      </c>
      <c r="O39" s="102" t="s">
        <v>33</v>
      </c>
      <c r="P39" s="117" t="s">
        <v>34</v>
      </c>
      <c r="Q39" s="121">
        <v>0.13</v>
      </c>
      <c r="R39" s="122">
        <f t="shared" si="1"/>
        <v>4.69026548672566</v>
      </c>
      <c r="S39" s="123">
        <f t="shared" si="2"/>
        <v>469.026548672566</v>
      </c>
      <c r="T39" s="124">
        <v>5.3</v>
      </c>
      <c r="U39" s="127">
        <f t="shared" si="0"/>
        <v>530</v>
      </c>
      <c r="V39" s="128">
        <f t="shared" si="3"/>
        <v>60.9734513274336</v>
      </c>
      <c r="W39" s="122">
        <f t="shared" si="4"/>
        <v>60.9734513274336</v>
      </c>
      <c r="X39" s="122">
        <f t="shared" si="5"/>
        <v>7.105427357601e-14</v>
      </c>
      <c r="Y39" s="113" t="s">
        <v>35</v>
      </c>
      <c r="Z39" s="113" t="s">
        <v>35</v>
      </c>
      <c r="AA39" s="102" t="s">
        <v>116</v>
      </c>
      <c r="AB39" s="113" t="s">
        <v>59</v>
      </c>
      <c r="AC39" s="116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</row>
    <row r="40" s="102" customFormat="1" spans="1:201">
      <c r="A40" s="110">
        <v>45190</v>
      </c>
      <c r="B40" s="110"/>
      <c r="C40" s="111" t="s">
        <v>53</v>
      </c>
      <c r="D40" s="110" t="s">
        <v>77</v>
      </c>
      <c r="E40" s="112"/>
      <c r="F40" s="102" t="s">
        <v>162</v>
      </c>
      <c r="H40" s="113" t="s">
        <v>28</v>
      </c>
      <c r="I40" s="102" t="s">
        <v>108</v>
      </c>
      <c r="J40" s="102" t="s">
        <v>163</v>
      </c>
      <c r="L40" s="113" t="s">
        <v>73</v>
      </c>
      <c r="M40" s="102">
        <v>20</v>
      </c>
      <c r="N40" s="102" t="s">
        <v>32</v>
      </c>
      <c r="O40" s="102" t="s">
        <v>33</v>
      </c>
      <c r="P40" s="117" t="s">
        <v>34</v>
      </c>
      <c r="Q40" s="121">
        <v>0.13</v>
      </c>
      <c r="R40" s="122">
        <f t="shared" si="1"/>
        <v>7.52212389380531</v>
      </c>
      <c r="S40" s="123">
        <f t="shared" si="2"/>
        <v>150.442477876106</v>
      </c>
      <c r="T40" s="124">
        <v>8.5</v>
      </c>
      <c r="U40" s="125">
        <f t="shared" si="0"/>
        <v>170</v>
      </c>
      <c r="V40" s="126">
        <f t="shared" si="3"/>
        <v>19.5575221238938</v>
      </c>
      <c r="W40" s="122">
        <f t="shared" si="4"/>
        <v>19.5575221238938</v>
      </c>
      <c r="X40" s="122">
        <f t="shared" si="5"/>
        <v>0</v>
      </c>
      <c r="Y40" s="113" t="s">
        <v>35</v>
      </c>
      <c r="Z40" s="102" t="s">
        <v>35</v>
      </c>
      <c r="AA40" s="113" t="s">
        <v>58</v>
      </c>
      <c r="AB40" s="113" t="s">
        <v>59</v>
      </c>
      <c r="AC40" s="116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</row>
    <row r="41" s="102" customFormat="1" ht="14.25" spans="1:201">
      <c r="A41" s="110">
        <v>45191</v>
      </c>
      <c r="B41" s="110"/>
      <c r="C41" s="111" t="s">
        <v>53</v>
      </c>
      <c r="D41" s="110" t="s">
        <v>149</v>
      </c>
      <c r="E41" s="112"/>
      <c r="F41" s="113" t="s">
        <v>164</v>
      </c>
      <c r="G41" s="113" t="s">
        <v>165</v>
      </c>
      <c r="H41" s="102" t="s">
        <v>166</v>
      </c>
      <c r="I41" s="113" t="s">
        <v>167</v>
      </c>
      <c r="J41" s="118" t="s">
        <v>168</v>
      </c>
      <c r="L41" s="102" t="s">
        <v>31</v>
      </c>
      <c r="M41" s="102">
        <v>200</v>
      </c>
      <c r="N41" s="113" t="s">
        <v>169</v>
      </c>
      <c r="O41" s="102" t="s">
        <v>33</v>
      </c>
      <c r="P41" s="117" t="s">
        <v>34</v>
      </c>
      <c r="Q41" s="121">
        <v>0.13</v>
      </c>
      <c r="R41" s="122">
        <f t="shared" si="1"/>
        <v>1.15044247787611</v>
      </c>
      <c r="S41" s="123">
        <f t="shared" si="2"/>
        <v>230.088495575221</v>
      </c>
      <c r="T41" s="124">
        <v>1.3</v>
      </c>
      <c r="U41" s="127">
        <f t="shared" si="0"/>
        <v>260</v>
      </c>
      <c r="V41" s="128">
        <f t="shared" si="3"/>
        <v>29.9115044247787</v>
      </c>
      <c r="W41" s="122">
        <f t="shared" si="4"/>
        <v>29.9115044247788</v>
      </c>
      <c r="X41" s="122">
        <f t="shared" si="5"/>
        <v>5.6843418860808e-14</v>
      </c>
      <c r="Y41" s="113" t="s">
        <v>35</v>
      </c>
      <c r="Z41" s="113" t="s">
        <v>35</v>
      </c>
      <c r="AA41" s="102" t="s">
        <v>116</v>
      </c>
      <c r="AB41" s="113" t="s">
        <v>59</v>
      </c>
      <c r="AC41" s="116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</row>
    <row r="42" s="102" customFormat="1" spans="1:201">
      <c r="A42" s="110">
        <v>45191</v>
      </c>
      <c r="B42" s="110"/>
      <c r="C42" s="111" t="s">
        <v>53</v>
      </c>
      <c r="D42" s="110" t="s">
        <v>149</v>
      </c>
      <c r="E42" s="112"/>
      <c r="F42" s="113" t="s">
        <v>170</v>
      </c>
      <c r="G42" s="113" t="s">
        <v>165</v>
      </c>
      <c r="H42" s="102" t="s">
        <v>166</v>
      </c>
      <c r="I42" s="113" t="s">
        <v>171</v>
      </c>
      <c r="J42" s="113" t="s">
        <v>172</v>
      </c>
      <c r="L42" s="102" t="s">
        <v>31</v>
      </c>
      <c r="M42" s="102">
        <v>100</v>
      </c>
      <c r="N42" s="113" t="s">
        <v>169</v>
      </c>
      <c r="O42" s="102" t="s">
        <v>33</v>
      </c>
      <c r="P42" s="117" t="s">
        <v>34</v>
      </c>
      <c r="Q42" s="121">
        <v>0.13</v>
      </c>
      <c r="R42" s="122">
        <f t="shared" si="1"/>
        <v>1.32743362831858</v>
      </c>
      <c r="S42" s="123">
        <v>132.73336</v>
      </c>
      <c r="T42" s="124">
        <v>1.5</v>
      </c>
      <c r="U42" s="127">
        <f t="shared" si="0"/>
        <v>150</v>
      </c>
      <c r="V42" s="128">
        <f t="shared" si="3"/>
        <v>17.26664</v>
      </c>
      <c r="W42" s="122">
        <f t="shared" si="4"/>
        <v>17.2566371681416</v>
      </c>
      <c r="X42" s="122">
        <v>5.6843418860808e-14</v>
      </c>
      <c r="Y42" s="113" t="s">
        <v>35</v>
      </c>
      <c r="Z42" s="113" t="s">
        <v>35</v>
      </c>
      <c r="AA42" s="102" t="s">
        <v>116</v>
      </c>
      <c r="AB42" s="113" t="s">
        <v>59</v>
      </c>
      <c r="AC42" s="116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</row>
    <row r="43" s="102" customFormat="1" spans="1:201">
      <c r="A43" s="110">
        <v>45191</v>
      </c>
      <c r="B43" s="110"/>
      <c r="C43" s="111" t="s">
        <v>53</v>
      </c>
      <c r="D43" s="110" t="s">
        <v>149</v>
      </c>
      <c r="E43" s="112"/>
      <c r="F43" s="113" t="s">
        <v>173</v>
      </c>
      <c r="G43" s="113" t="s">
        <v>165</v>
      </c>
      <c r="H43" s="102" t="s">
        <v>166</v>
      </c>
      <c r="I43" s="113" t="s">
        <v>174</v>
      </c>
      <c r="J43" s="113" t="s">
        <v>175</v>
      </c>
      <c r="L43" s="102" t="s">
        <v>31</v>
      </c>
      <c r="M43" s="102">
        <v>20</v>
      </c>
      <c r="N43" s="113" t="s">
        <v>169</v>
      </c>
      <c r="O43" s="102" t="s">
        <v>33</v>
      </c>
      <c r="P43" s="117" t="s">
        <v>34</v>
      </c>
      <c r="Q43" s="121">
        <v>0.13</v>
      </c>
      <c r="R43" s="122">
        <f t="shared" si="1"/>
        <v>2.65486725663717</v>
      </c>
      <c r="S43" s="123">
        <f t="shared" si="2"/>
        <v>53.0973451327434</v>
      </c>
      <c r="T43" s="124">
        <v>3</v>
      </c>
      <c r="U43" s="127">
        <f t="shared" si="0"/>
        <v>60</v>
      </c>
      <c r="V43" s="128">
        <f t="shared" si="3"/>
        <v>6.90265486725664</v>
      </c>
      <c r="W43" s="122">
        <f t="shared" si="4"/>
        <v>6.90265486725664</v>
      </c>
      <c r="X43" s="122">
        <f t="shared" si="5"/>
        <v>0</v>
      </c>
      <c r="Y43" s="113" t="s">
        <v>35</v>
      </c>
      <c r="Z43" s="113" t="s">
        <v>35</v>
      </c>
      <c r="AA43" s="102" t="s">
        <v>116</v>
      </c>
      <c r="AB43" s="113" t="s">
        <v>59</v>
      </c>
      <c r="AC43" s="116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</row>
    <row r="44" s="102" customFormat="1" spans="1:201">
      <c r="A44" s="110">
        <v>45191</v>
      </c>
      <c r="B44" s="110"/>
      <c r="C44" s="111" t="s">
        <v>53</v>
      </c>
      <c r="D44" s="110" t="s">
        <v>149</v>
      </c>
      <c r="E44" s="112"/>
      <c r="F44" s="113" t="s">
        <v>176</v>
      </c>
      <c r="G44" s="113" t="s">
        <v>165</v>
      </c>
      <c r="H44" s="102" t="s">
        <v>166</v>
      </c>
      <c r="I44" s="113" t="s">
        <v>177</v>
      </c>
      <c r="J44" s="113" t="s">
        <v>178</v>
      </c>
      <c r="L44" s="102" t="s">
        <v>31</v>
      </c>
      <c r="M44" s="102">
        <v>10</v>
      </c>
      <c r="N44" s="113" t="s">
        <v>169</v>
      </c>
      <c r="O44" s="102" t="s">
        <v>33</v>
      </c>
      <c r="P44" s="117" t="s">
        <v>34</v>
      </c>
      <c r="Q44" s="121">
        <v>0.13</v>
      </c>
      <c r="R44" s="122">
        <f t="shared" si="1"/>
        <v>15.0442477876106</v>
      </c>
      <c r="S44" s="123">
        <f t="shared" si="2"/>
        <v>150.442477876106</v>
      </c>
      <c r="T44" s="124">
        <v>17</v>
      </c>
      <c r="U44" s="127">
        <f t="shared" si="0"/>
        <v>170</v>
      </c>
      <c r="V44" s="128">
        <f t="shared" si="3"/>
        <v>19.5575221238938</v>
      </c>
      <c r="W44" s="122">
        <f t="shared" si="4"/>
        <v>19.5575221238938</v>
      </c>
      <c r="X44" s="122">
        <f t="shared" si="5"/>
        <v>0</v>
      </c>
      <c r="Y44" s="113" t="s">
        <v>35</v>
      </c>
      <c r="Z44" s="113" t="s">
        <v>35</v>
      </c>
      <c r="AA44" s="102" t="s">
        <v>116</v>
      </c>
      <c r="AB44" s="113" t="s">
        <v>59</v>
      </c>
      <c r="AC44" s="116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</row>
    <row r="45" s="102" customFormat="1" spans="1:201">
      <c r="A45" s="110">
        <v>45191</v>
      </c>
      <c r="B45" s="110"/>
      <c r="C45" s="111" t="s">
        <v>53</v>
      </c>
      <c r="D45" s="110" t="s">
        <v>149</v>
      </c>
      <c r="E45" s="112"/>
      <c r="F45" s="113" t="s">
        <v>179</v>
      </c>
      <c r="G45" s="113" t="s">
        <v>165</v>
      </c>
      <c r="H45" s="102" t="s">
        <v>166</v>
      </c>
      <c r="I45" s="113" t="s">
        <v>180</v>
      </c>
      <c r="J45" s="113" t="s">
        <v>181</v>
      </c>
      <c r="L45" s="102" t="s">
        <v>31</v>
      </c>
      <c r="M45" s="102">
        <v>10</v>
      </c>
      <c r="N45" s="113" t="s">
        <v>169</v>
      </c>
      <c r="O45" s="102" t="s">
        <v>33</v>
      </c>
      <c r="P45" s="117" t="s">
        <v>34</v>
      </c>
      <c r="Q45" s="121">
        <v>0.13</v>
      </c>
      <c r="R45" s="122">
        <f t="shared" si="1"/>
        <v>15.0442477876106</v>
      </c>
      <c r="S45" s="123">
        <f t="shared" si="2"/>
        <v>150.442477876106</v>
      </c>
      <c r="T45" s="124">
        <v>17</v>
      </c>
      <c r="U45" s="127">
        <f t="shared" si="0"/>
        <v>170</v>
      </c>
      <c r="V45" s="128">
        <f t="shared" si="3"/>
        <v>19.5575221238938</v>
      </c>
      <c r="W45" s="122">
        <f t="shared" si="4"/>
        <v>19.5575221238938</v>
      </c>
      <c r="X45" s="122">
        <f t="shared" si="5"/>
        <v>0</v>
      </c>
      <c r="Y45" s="113" t="s">
        <v>35</v>
      </c>
      <c r="Z45" s="113" t="s">
        <v>35</v>
      </c>
      <c r="AA45" s="102" t="s">
        <v>116</v>
      </c>
      <c r="AB45" s="113" t="s">
        <v>59</v>
      </c>
      <c r="AC45" s="116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</row>
    <row r="46" s="102" customFormat="1" spans="1:201">
      <c r="A46" s="110">
        <v>45191</v>
      </c>
      <c r="B46" s="110"/>
      <c r="C46" s="111" t="s">
        <v>53</v>
      </c>
      <c r="D46" s="110" t="s">
        <v>149</v>
      </c>
      <c r="E46" s="112"/>
      <c r="F46" s="113" t="s">
        <v>182</v>
      </c>
      <c r="G46" s="113" t="s">
        <v>165</v>
      </c>
      <c r="H46" s="102" t="s">
        <v>166</v>
      </c>
      <c r="I46" s="113" t="s">
        <v>183</v>
      </c>
      <c r="J46" s="113" t="s">
        <v>184</v>
      </c>
      <c r="L46" s="102" t="s">
        <v>31</v>
      </c>
      <c r="M46" s="102">
        <v>10</v>
      </c>
      <c r="N46" s="113" t="s">
        <v>169</v>
      </c>
      <c r="O46" s="102" t="s">
        <v>33</v>
      </c>
      <c r="P46" s="117" t="s">
        <v>34</v>
      </c>
      <c r="Q46" s="121">
        <v>0.13</v>
      </c>
      <c r="R46" s="122">
        <f t="shared" si="1"/>
        <v>15.0442477876106</v>
      </c>
      <c r="S46" s="123">
        <f t="shared" si="2"/>
        <v>150.442477876106</v>
      </c>
      <c r="T46" s="124">
        <v>17</v>
      </c>
      <c r="U46" s="127">
        <f t="shared" si="0"/>
        <v>170</v>
      </c>
      <c r="V46" s="128">
        <f t="shared" si="3"/>
        <v>19.5575221238938</v>
      </c>
      <c r="W46" s="122">
        <f t="shared" si="4"/>
        <v>19.5575221238938</v>
      </c>
      <c r="X46" s="122">
        <f t="shared" si="5"/>
        <v>0</v>
      </c>
      <c r="Y46" s="113" t="s">
        <v>35</v>
      </c>
      <c r="Z46" s="113" t="s">
        <v>35</v>
      </c>
      <c r="AA46" s="102" t="s">
        <v>116</v>
      </c>
      <c r="AB46" s="113" t="s">
        <v>59</v>
      </c>
      <c r="AC46" s="11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</row>
    <row r="47" s="102" customFormat="1" spans="1:201">
      <c r="A47" s="110">
        <v>45191</v>
      </c>
      <c r="B47" s="110"/>
      <c r="C47" s="111" t="s">
        <v>53</v>
      </c>
      <c r="D47" s="110" t="s">
        <v>149</v>
      </c>
      <c r="E47" s="112"/>
      <c r="F47" s="113" t="s">
        <v>185</v>
      </c>
      <c r="G47" s="113" t="s">
        <v>165</v>
      </c>
      <c r="H47" s="102" t="s">
        <v>166</v>
      </c>
      <c r="I47" s="113" t="s">
        <v>186</v>
      </c>
      <c r="J47" s="113" t="s">
        <v>187</v>
      </c>
      <c r="L47" s="102" t="s">
        <v>31</v>
      </c>
      <c r="M47" s="102">
        <v>100</v>
      </c>
      <c r="N47" s="113" t="s">
        <v>169</v>
      </c>
      <c r="O47" s="102" t="s">
        <v>33</v>
      </c>
      <c r="P47" s="117" t="s">
        <v>34</v>
      </c>
      <c r="Q47" s="121">
        <v>0.13</v>
      </c>
      <c r="R47" s="122">
        <f t="shared" si="1"/>
        <v>3.53982300884956</v>
      </c>
      <c r="S47" s="123">
        <f t="shared" si="2"/>
        <v>353.982300884956</v>
      </c>
      <c r="T47" s="124">
        <v>4</v>
      </c>
      <c r="U47" s="127">
        <f t="shared" si="0"/>
        <v>400</v>
      </c>
      <c r="V47" s="128">
        <f t="shared" si="3"/>
        <v>46.0176991150443</v>
      </c>
      <c r="W47" s="122">
        <f t="shared" si="4"/>
        <v>46.0176991150443</v>
      </c>
      <c r="X47" s="122">
        <f t="shared" si="5"/>
        <v>0</v>
      </c>
      <c r="Y47" s="113" t="s">
        <v>35</v>
      </c>
      <c r="Z47" s="113" t="s">
        <v>35</v>
      </c>
      <c r="AA47" s="102" t="s">
        <v>116</v>
      </c>
      <c r="AB47" s="113" t="s">
        <v>59</v>
      </c>
      <c r="AC47" s="116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</row>
    <row r="48" s="102" customFormat="1" spans="1:201">
      <c r="A48" s="110">
        <v>45191</v>
      </c>
      <c r="B48" s="110"/>
      <c r="C48" s="111" t="s">
        <v>53</v>
      </c>
      <c r="D48" s="114" t="s">
        <v>110</v>
      </c>
      <c r="E48" s="115"/>
      <c r="F48" s="113" t="s">
        <v>188</v>
      </c>
      <c r="G48" s="113"/>
      <c r="H48" s="113" t="s">
        <v>189</v>
      </c>
      <c r="I48" s="113" t="s">
        <v>190</v>
      </c>
      <c r="J48" s="113"/>
      <c r="L48" s="102" t="s">
        <v>31</v>
      </c>
      <c r="M48" s="102">
        <v>100</v>
      </c>
      <c r="N48" s="113" t="s">
        <v>115</v>
      </c>
      <c r="O48" s="102" t="s">
        <v>33</v>
      </c>
      <c r="P48" s="117" t="s">
        <v>34</v>
      </c>
      <c r="Q48" s="121">
        <v>0.13</v>
      </c>
      <c r="R48" s="122">
        <f t="shared" si="1"/>
        <v>2.65486725663717</v>
      </c>
      <c r="S48" s="123">
        <f t="shared" si="2"/>
        <v>265.486725663717</v>
      </c>
      <c r="T48" s="124">
        <v>3</v>
      </c>
      <c r="U48" s="127">
        <f t="shared" si="0"/>
        <v>300</v>
      </c>
      <c r="V48" s="128">
        <f t="shared" si="3"/>
        <v>34.5132743362832</v>
      </c>
      <c r="W48" s="122">
        <f t="shared" si="4"/>
        <v>34.5132743362832</v>
      </c>
      <c r="X48" s="122">
        <f t="shared" si="5"/>
        <v>0</v>
      </c>
      <c r="Y48" s="113" t="s">
        <v>35</v>
      </c>
      <c r="Z48" s="113" t="s">
        <v>35</v>
      </c>
      <c r="AA48" s="102" t="s">
        <v>116</v>
      </c>
      <c r="AB48" s="113" t="s">
        <v>59</v>
      </c>
      <c r="AC48" s="116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</row>
    <row r="49" s="102" customFormat="1" spans="1:201">
      <c r="A49" s="110">
        <v>45194</v>
      </c>
      <c r="B49" s="110"/>
      <c r="C49" s="111" t="s">
        <v>53</v>
      </c>
      <c r="D49" s="110" t="s">
        <v>77</v>
      </c>
      <c r="E49" s="112"/>
      <c r="F49" s="102" t="s">
        <v>191</v>
      </c>
      <c r="H49" s="113" t="s">
        <v>28</v>
      </c>
      <c r="I49" s="102" t="s">
        <v>192</v>
      </c>
      <c r="J49" s="102" t="s">
        <v>193</v>
      </c>
      <c r="L49" s="113" t="s">
        <v>73</v>
      </c>
      <c r="M49" s="102">
        <v>10</v>
      </c>
      <c r="N49" s="102" t="s">
        <v>32</v>
      </c>
      <c r="O49" s="102" t="s">
        <v>33</v>
      </c>
      <c r="P49" s="117" t="s">
        <v>34</v>
      </c>
      <c r="Q49" s="121">
        <v>0.13</v>
      </c>
      <c r="R49" s="122">
        <f t="shared" si="1"/>
        <v>66.3716814159292</v>
      </c>
      <c r="S49" s="123">
        <f t="shared" si="2"/>
        <v>663.716814159292</v>
      </c>
      <c r="T49" s="124">
        <v>75</v>
      </c>
      <c r="U49" s="125">
        <f t="shared" si="0"/>
        <v>750</v>
      </c>
      <c r="V49" s="126">
        <f t="shared" si="3"/>
        <v>86.283185840708</v>
      </c>
      <c r="W49" s="122">
        <f t="shared" si="4"/>
        <v>86.283185840708</v>
      </c>
      <c r="X49" s="122">
        <f t="shared" si="5"/>
        <v>0</v>
      </c>
      <c r="Y49" s="113" t="s">
        <v>35</v>
      </c>
      <c r="Z49" s="102" t="s">
        <v>35</v>
      </c>
      <c r="AA49" s="113" t="s">
        <v>58</v>
      </c>
      <c r="AB49" s="113" t="s">
        <v>59</v>
      </c>
      <c r="AC49" s="116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</row>
    <row r="50" s="102" customFormat="1" spans="1:201">
      <c r="A50" s="110">
        <v>45194</v>
      </c>
      <c r="B50" s="110"/>
      <c r="C50" s="111" t="s">
        <v>53</v>
      </c>
      <c r="D50" s="110" t="s">
        <v>77</v>
      </c>
      <c r="E50" s="112"/>
      <c r="F50" s="102" t="s">
        <v>194</v>
      </c>
      <c r="H50" s="113" t="s">
        <v>28</v>
      </c>
      <c r="I50" s="102" t="s">
        <v>195</v>
      </c>
      <c r="J50" s="102" t="s">
        <v>196</v>
      </c>
      <c r="L50" s="113" t="s">
        <v>73</v>
      </c>
      <c r="M50" s="102">
        <v>10</v>
      </c>
      <c r="N50" s="102" t="s">
        <v>32</v>
      </c>
      <c r="O50" s="102" t="s">
        <v>33</v>
      </c>
      <c r="P50" s="117" t="s">
        <v>34</v>
      </c>
      <c r="Q50" s="121">
        <v>0.13</v>
      </c>
      <c r="R50" s="122">
        <f t="shared" si="1"/>
        <v>33.6283185840708</v>
      </c>
      <c r="S50" s="123">
        <f t="shared" si="2"/>
        <v>336.283185840708</v>
      </c>
      <c r="T50" s="124">
        <v>38</v>
      </c>
      <c r="U50" s="125">
        <f t="shared" si="0"/>
        <v>380</v>
      </c>
      <c r="V50" s="126">
        <f t="shared" si="3"/>
        <v>43.716814159292</v>
      </c>
      <c r="W50" s="122">
        <f t="shared" si="4"/>
        <v>43.716814159292</v>
      </c>
      <c r="X50" s="122">
        <f t="shared" si="5"/>
        <v>0</v>
      </c>
      <c r="Y50" s="113" t="s">
        <v>35</v>
      </c>
      <c r="Z50" s="102" t="s">
        <v>35</v>
      </c>
      <c r="AA50" s="113" t="s">
        <v>58</v>
      </c>
      <c r="AB50" s="113" t="s">
        <v>59</v>
      </c>
      <c r="AC50" s="116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</row>
    <row r="51" s="102" customFormat="1" spans="1:201">
      <c r="A51" s="110">
        <v>45194</v>
      </c>
      <c r="B51" s="110"/>
      <c r="C51" s="111" t="s">
        <v>53</v>
      </c>
      <c r="D51" s="110" t="s">
        <v>77</v>
      </c>
      <c r="E51" s="112"/>
      <c r="F51" s="102" t="s">
        <v>197</v>
      </c>
      <c r="H51" s="113" t="s">
        <v>28</v>
      </c>
      <c r="I51" s="102" t="s">
        <v>198</v>
      </c>
      <c r="J51" s="102" t="s">
        <v>199</v>
      </c>
      <c r="L51" s="113" t="s">
        <v>73</v>
      </c>
      <c r="M51" s="102">
        <v>20</v>
      </c>
      <c r="N51" s="102" t="s">
        <v>32</v>
      </c>
      <c r="O51" s="102" t="s">
        <v>33</v>
      </c>
      <c r="P51" s="117" t="s">
        <v>34</v>
      </c>
      <c r="Q51" s="121">
        <v>0.13</v>
      </c>
      <c r="R51" s="122">
        <f t="shared" si="1"/>
        <v>2.65486725663717</v>
      </c>
      <c r="S51" s="123">
        <f t="shared" si="2"/>
        <v>53.0973451327434</v>
      </c>
      <c r="T51" s="124">
        <v>3</v>
      </c>
      <c r="U51" s="125">
        <f t="shared" si="0"/>
        <v>60</v>
      </c>
      <c r="V51" s="126">
        <f t="shared" si="3"/>
        <v>6.90265486725664</v>
      </c>
      <c r="W51" s="122">
        <f t="shared" si="4"/>
        <v>6.90265486725664</v>
      </c>
      <c r="X51" s="122">
        <f t="shared" si="5"/>
        <v>0</v>
      </c>
      <c r="Y51" s="113" t="s">
        <v>35</v>
      </c>
      <c r="Z51" s="102" t="s">
        <v>35</v>
      </c>
      <c r="AA51" s="113" t="s">
        <v>58</v>
      </c>
      <c r="AB51" s="113" t="s">
        <v>59</v>
      </c>
      <c r="AC51" s="116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</row>
    <row r="52" s="102" customFormat="1" spans="1:201">
      <c r="A52" s="110">
        <v>45194</v>
      </c>
      <c r="B52" s="110"/>
      <c r="C52" s="111" t="s">
        <v>53</v>
      </c>
      <c r="D52" s="110" t="s">
        <v>60</v>
      </c>
      <c r="E52" s="112"/>
      <c r="F52" s="102" t="s">
        <v>200</v>
      </c>
      <c r="G52" s="113" t="s">
        <v>201</v>
      </c>
      <c r="H52" s="116" t="s">
        <v>202</v>
      </c>
      <c r="I52" s="102" t="s">
        <v>203</v>
      </c>
      <c r="J52" s="102" t="s">
        <v>204</v>
      </c>
      <c r="L52" s="102" t="s">
        <v>110</v>
      </c>
      <c r="M52" s="102">
        <v>1</v>
      </c>
      <c r="N52" s="102" t="s">
        <v>32</v>
      </c>
      <c r="O52" s="102" t="s">
        <v>33</v>
      </c>
      <c r="P52" s="117" t="s">
        <v>34</v>
      </c>
      <c r="Q52" s="121">
        <v>0.13</v>
      </c>
      <c r="R52" s="122">
        <f t="shared" si="1"/>
        <v>1061.94690265487</v>
      </c>
      <c r="S52" s="123">
        <v>1061.9359</v>
      </c>
      <c r="T52" s="124">
        <v>1200</v>
      </c>
      <c r="U52" s="127">
        <f t="shared" si="0"/>
        <v>1200</v>
      </c>
      <c r="V52" s="128">
        <f t="shared" si="3"/>
        <v>138.0641</v>
      </c>
      <c r="W52" s="122">
        <f t="shared" si="4"/>
        <v>138.053097345133</v>
      </c>
      <c r="X52" s="122">
        <v>0</v>
      </c>
      <c r="Y52" s="113" t="s">
        <v>35</v>
      </c>
      <c r="Z52" s="113" t="s">
        <v>35</v>
      </c>
      <c r="AA52" s="102" t="s">
        <v>116</v>
      </c>
      <c r="AB52" s="113" t="s">
        <v>59</v>
      </c>
      <c r="AC52" s="116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</row>
    <row r="53" s="102" customFormat="1" spans="1:201">
      <c r="A53" s="110">
        <v>45194</v>
      </c>
      <c r="B53" s="110"/>
      <c r="C53" s="111" t="s">
        <v>53</v>
      </c>
      <c r="D53" s="110" t="s">
        <v>54</v>
      </c>
      <c r="E53" s="112"/>
      <c r="F53" s="102" t="s">
        <v>205</v>
      </c>
      <c r="G53" s="113" t="s">
        <v>201</v>
      </c>
      <c r="H53" s="116" t="s">
        <v>202</v>
      </c>
      <c r="I53" s="102" t="s">
        <v>206</v>
      </c>
      <c r="J53" s="102" t="s">
        <v>207</v>
      </c>
      <c r="L53" s="102" t="s">
        <v>110</v>
      </c>
      <c r="M53" s="102">
        <v>10</v>
      </c>
      <c r="N53" s="102" t="s">
        <v>57</v>
      </c>
      <c r="O53" s="102" t="s">
        <v>33</v>
      </c>
      <c r="P53" s="117" t="s">
        <v>34</v>
      </c>
      <c r="Q53" s="121">
        <v>0.13</v>
      </c>
      <c r="R53" s="122">
        <f t="shared" si="1"/>
        <v>2.0353982300885</v>
      </c>
      <c r="S53" s="123">
        <f t="shared" si="2"/>
        <v>20.353982300885</v>
      </c>
      <c r="T53" s="124">
        <v>2.3</v>
      </c>
      <c r="U53" s="127">
        <f t="shared" si="0"/>
        <v>23</v>
      </c>
      <c r="V53" s="128">
        <f t="shared" si="3"/>
        <v>2.64601769911504</v>
      </c>
      <c r="W53" s="122">
        <f t="shared" si="4"/>
        <v>2.64601769911504</v>
      </c>
      <c r="X53" s="122">
        <f t="shared" si="5"/>
        <v>0</v>
      </c>
      <c r="Y53" s="113" t="s">
        <v>35</v>
      </c>
      <c r="Z53" s="113" t="s">
        <v>35</v>
      </c>
      <c r="AA53" s="102" t="s">
        <v>116</v>
      </c>
      <c r="AB53" s="113" t="s">
        <v>59</v>
      </c>
      <c r="AC53" s="116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</row>
    <row r="54" s="102" customFormat="1" spans="1:201">
      <c r="A54" s="110">
        <v>45194</v>
      </c>
      <c r="B54" s="110"/>
      <c r="C54" s="111" t="s">
        <v>53</v>
      </c>
      <c r="D54" s="110" t="s">
        <v>54</v>
      </c>
      <c r="E54" s="112"/>
      <c r="F54" s="102" t="s">
        <v>208</v>
      </c>
      <c r="G54" s="113" t="s">
        <v>201</v>
      </c>
      <c r="H54" s="116" t="s">
        <v>202</v>
      </c>
      <c r="I54" s="102" t="s">
        <v>209</v>
      </c>
      <c r="J54" s="102" t="s">
        <v>210</v>
      </c>
      <c r="L54" s="102" t="s">
        <v>110</v>
      </c>
      <c r="M54" s="102">
        <v>10</v>
      </c>
      <c r="N54" s="102" t="s">
        <v>57</v>
      </c>
      <c r="O54" s="102" t="s">
        <v>33</v>
      </c>
      <c r="P54" s="117" t="s">
        <v>34</v>
      </c>
      <c r="Q54" s="121">
        <v>0.13</v>
      </c>
      <c r="R54" s="122">
        <f t="shared" si="1"/>
        <v>2.0353982300885</v>
      </c>
      <c r="S54" s="123">
        <f t="shared" si="2"/>
        <v>20.353982300885</v>
      </c>
      <c r="T54" s="124">
        <v>2.3</v>
      </c>
      <c r="U54" s="127">
        <f t="shared" si="0"/>
        <v>23</v>
      </c>
      <c r="V54" s="128">
        <f t="shared" si="3"/>
        <v>2.64601769911504</v>
      </c>
      <c r="W54" s="122">
        <f t="shared" si="4"/>
        <v>2.64601769911504</v>
      </c>
      <c r="X54" s="122">
        <f t="shared" si="5"/>
        <v>0</v>
      </c>
      <c r="Y54" s="113" t="s">
        <v>35</v>
      </c>
      <c r="Z54" s="113" t="s">
        <v>35</v>
      </c>
      <c r="AA54" s="102" t="s">
        <v>116</v>
      </c>
      <c r="AB54" s="113" t="s">
        <v>59</v>
      </c>
      <c r="AC54" s="116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</row>
    <row r="55" s="102" customFormat="1" spans="1:201">
      <c r="A55" s="110">
        <v>45194</v>
      </c>
      <c r="B55" s="110"/>
      <c r="C55" s="111" t="s">
        <v>53</v>
      </c>
      <c r="D55" s="110" t="s">
        <v>54</v>
      </c>
      <c r="E55" s="112"/>
      <c r="F55" s="102" t="s">
        <v>211</v>
      </c>
      <c r="G55" s="113" t="s">
        <v>201</v>
      </c>
      <c r="H55" s="116" t="s">
        <v>202</v>
      </c>
      <c r="I55" s="102" t="s">
        <v>212</v>
      </c>
      <c r="J55" s="102" t="s">
        <v>213</v>
      </c>
      <c r="L55" s="102" t="s">
        <v>110</v>
      </c>
      <c r="M55" s="102">
        <v>10</v>
      </c>
      <c r="N55" s="102" t="s">
        <v>57</v>
      </c>
      <c r="O55" s="102" t="s">
        <v>33</v>
      </c>
      <c r="P55" s="117" t="s">
        <v>34</v>
      </c>
      <c r="Q55" s="121">
        <v>0.13</v>
      </c>
      <c r="R55" s="122">
        <f t="shared" si="1"/>
        <v>2.0353982300885</v>
      </c>
      <c r="S55" s="123">
        <f t="shared" si="2"/>
        <v>20.353982300885</v>
      </c>
      <c r="T55" s="124">
        <v>2.3</v>
      </c>
      <c r="U55" s="127">
        <f t="shared" si="0"/>
        <v>23</v>
      </c>
      <c r="V55" s="128">
        <f t="shared" si="3"/>
        <v>2.64601769911504</v>
      </c>
      <c r="W55" s="122">
        <f t="shared" si="4"/>
        <v>2.64601769911504</v>
      </c>
      <c r="X55" s="122">
        <f t="shared" si="5"/>
        <v>0</v>
      </c>
      <c r="Y55" s="113" t="s">
        <v>35</v>
      </c>
      <c r="Z55" s="113" t="s">
        <v>35</v>
      </c>
      <c r="AA55" s="102" t="s">
        <v>116</v>
      </c>
      <c r="AB55" s="113" t="s">
        <v>59</v>
      </c>
      <c r="AC55" s="116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</row>
    <row r="56" s="102" customFormat="1" spans="1:201">
      <c r="A56" s="110">
        <v>45194</v>
      </c>
      <c r="B56" s="110"/>
      <c r="C56" s="111" t="s">
        <v>53</v>
      </c>
      <c r="D56" s="110" t="s">
        <v>54</v>
      </c>
      <c r="E56" s="112"/>
      <c r="F56" s="102" t="s">
        <v>214</v>
      </c>
      <c r="G56" s="113" t="s">
        <v>201</v>
      </c>
      <c r="H56" s="116" t="s">
        <v>202</v>
      </c>
      <c r="I56" s="102" t="s">
        <v>215</v>
      </c>
      <c r="J56" s="102" t="s">
        <v>216</v>
      </c>
      <c r="L56" s="102" t="s">
        <v>110</v>
      </c>
      <c r="M56" s="102">
        <v>10</v>
      </c>
      <c r="N56" s="102" t="s">
        <v>57</v>
      </c>
      <c r="O56" s="102" t="s">
        <v>33</v>
      </c>
      <c r="P56" s="117" t="s">
        <v>34</v>
      </c>
      <c r="Q56" s="121">
        <v>0.13</v>
      </c>
      <c r="R56" s="122">
        <f t="shared" si="1"/>
        <v>3.09734513274336</v>
      </c>
      <c r="S56" s="123">
        <f t="shared" si="2"/>
        <v>30.9734513274336</v>
      </c>
      <c r="T56" s="124">
        <v>3.5</v>
      </c>
      <c r="U56" s="127">
        <f t="shared" si="0"/>
        <v>35</v>
      </c>
      <c r="V56" s="128">
        <f t="shared" si="3"/>
        <v>4.02654867256637</v>
      </c>
      <c r="W56" s="122">
        <f t="shared" si="4"/>
        <v>4.02654867256637</v>
      </c>
      <c r="X56" s="122">
        <f t="shared" si="5"/>
        <v>0</v>
      </c>
      <c r="Y56" s="113" t="s">
        <v>35</v>
      </c>
      <c r="Z56" s="113" t="s">
        <v>35</v>
      </c>
      <c r="AA56" s="102" t="s">
        <v>116</v>
      </c>
      <c r="AB56" s="113" t="s">
        <v>59</v>
      </c>
      <c r="AC56" s="11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</row>
    <row r="57" s="102" customFormat="1" spans="1:201">
      <c r="A57" s="110">
        <v>45194</v>
      </c>
      <c r="B57" s="110"/>
      <c r="C57" s="111" t="s">
        <v>53</v>
      </c>
      <c r="D57" s="110" t="s">
        <v>54</v>
      </c>
      <c r="E57" s="112"/>
      <c r="F57" s="102" t="s">
        <v>217</v>
      </c>
      <c r="G57" s="113" t="s">
        <v>201</v>
      </c>
      <c r="H57" s="116" t="s">
        <v>202</v>
      </c>
      <c r="I57" s="102" t="s">
        <v>218</v>
      </c>
      <c r="J57" s="102" t="s">
        <v>219</v>
      </c>
      <c r="L57" s="102" t="s">
        <v>110</v>
      </c>
      <c r="M57" s="102">
        <v>1</v>
      </c>
      <c r="N57" s="102" t="s">
        <v>220</v>
      </c>
      <c r="O57" s="102" t="s">
        <v>33</v>
      </c>
      <c r="P57" s="117" t="s">
        <v>34</v>
      </c>
      <c r="Q57" s="121">
        <v>0.13</v>
      </c>
      <c r="R57" s="122">
        <f t="shared" si="1"/>
        <v>84.070796460177</v>
      </c>
      <c r="S57" s="123">
        <f t="shared" si="2"/>
        <v>84.070796460177</v>
      </c>
      <c r="T57" s="124">
        <v>95</v>
      </c>
      <c r="U57" s="127">
        <f t="shared" si="0"/>
        <v>95</v>
      </c>
      <c r="V57" s="128">
        <f t="shared" si="3"/>
        <v>10.929203539823</v>
      </c>
      <c r="W57" s="122">
        <f t="shared" si="4"/>
        <v>10.929203539823</v>
      </c>
      <c r="X57" s="122">
        <f t="shared" si="5"/>
        <v>0</v>
      </c>
      <c r="Y57" s="113" t="s">
        <v>35</v>
      </c>
      <c r="Z57" s="113" t="s">
        <v>35</v>
      </c>
      <c r="AA57" s="102" t="s">
        <v>116</v>
      </c>
      <c r="AB57" s="113" t="s">
        <v>59</v>
      </c>
      <c r="AC57" s="116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</row>
    <row r="58" s="102" customFormat="1" spans="1:201">
      <c r="A58" s="110">
        <v>45194</v>
      </c>
      <c r="B58" s="110"/>
      <c r="C58" s="111" t="s">
        <v>53</v>
      </c>
      <c r="D58" s="110" t="s">
        <v>60</v>
      </c>
      <c r="E58" s="112"/>
      <c r="F58" s="113" t="s">
        <v>221</v>
      </c>
      <c r="G58" s="113"/>
      <c r="H58" s="113" t="s">
        <v>28</v>
      </c>
      <c r="I58" s="113" t="s">
        <v>222</v>
      </c>
      <c r="J58" s="113" t="s">
        <v>223</v>
      </c>
      <c r="K58" s="113"/>
      <c r="L58" s="102" t="s">
        <v>110</v>
      </c>
      <c r="M58" s="102">
        <v>1</v>
      </c>
      <c r="N58" s="102" t="s">
        <v>32</v>
      </c>
      <c r="O58" s="102" t="s">
        <v>33</v>
      </c>
      <c r="P58" s="117" t="s">
        <v>34</v>
      </c>
      <c r="Q58" s="121">
        <v>0.13</v>
      </c>
      <c r="R58" s="122">
        <f t="shared" si="1"/>
        <v>442.477876106195</v>
      </c>
      <c r="S58" s="123">
        <f t="shared" si="2"/>
        <v>442.477876106195</v>
      </c>
      <c r="T58" s="124">
        <v>500</v>
      </c>
      <c r="U58" s="125">
        <f t="shared" si="0"/>
        <v>500</v>
      </c>
      <c r="V58" s="126">
        <f t="shared" si="3"/>
        <v>57.5221238938053</v>
      </c>
      <c r="W58" s="122">
        <f t="shared" si="4"/>
        <v>57.5221238938053</v>
      </c>
      <c r="X58" s="122">
        <f t="shared" si="5"/>
        <v>6.3948846218409e-14</v>
      </c>
      <c r="Y58" s="113" t="s">
        <v>35</v>
      </c>
      <c r="Z58" s="102" t="s">
        <v>35</v>
      </c>
      <c r="AA58" s="113" t="s">
        <v>58</v>
      </c>
      <c r="AB58" s="113" t="s">
        <v>59</v>
      </c>
      <c r="AC58" s="116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</row>
    <row r="59" s="102" customFormat="1" spans="1:201">
      <c r="A59" s="110">
        <v>45194</v>
      </c>
      <c r="B59" s="110"/>
      <c r="C59" s="111" t="s">
        <v>53</v>
      </c>
      <c r="D59" s="110" t="s">
        <v>60</v>
      </c>
      <c r="E59" s="112"/>
      <c r="F59" s="113" t="s">
        <v>224</v>
      </c>
      <c r="G59" s="113"/>
      <c r="H59" s="113" t="s">
        <v>28</v>
      </c>
      <c r="I59" s="113" t="s">
        <v>225</v>
      </c>
      <c r="J59" s="113" t="s">
        <v>226</v>
      </c>
      <c r="K59" s="113"/>
      <c r="L59" s="113" t="s">
        <v>110</v>
      </c>
      <c r="M59" s="102">
        <v>1</v>
      </c>
      <c r="N59" s="102" t="s">
        <v>32</v>
      </c>
      <c r="O59" s="102" t="s">
        <v>33</v>
      </c>
      <c r="P59" s="117" t="s">
        <v>34</v>
      </c>
      <c r="Q59" s="121">
        <v>0.13</v>
      </c>
      <c r="R59" s="122">
        <f t="shared" si="1"/>
        <v>172.566371681416</v>
      </c>
      <c r="S59" s="123">
        <f t="shared" si="2"/>
        <v>172.566371681416</v>
      </c>
      <c r="T59" s="124">
        <v>195</v>
      </c>
      <c r="U59" s="125">
        <f t="shared" si="0"/>
        <v>195</v>
      </c>
      <c r="V59" s="126">
        <f t="shared" si="3"/>
        <v>22.4336283185841</v>
      </c>
      <c r="W59" s="122">
        <f t="shared" si="4"/>
        <v>22.4336283185841</v>
      </c>
      <c r="X59" s="122">
        <f t="shared" si="5"/>
        <v>0</v>
      </c>
      <c r="Y59" s="113" t="s">
        <v>35</v>
      </c>
      <c r="Z59" s="102" t="s">
        <v>35</v>
      </c>
      <c r="AA59" s="113" t="s">
        <v>58</v>
      </c>
      <c r="AB59" s="113" t="s">
        <v>59</v>
      </c>
      <c r="AC59" s="116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</row>
    <row r="60" s="102" customFormat="1" spans="1:201">
      <c r="A60" s="110">
        <v>45217</v>
      </c>
      <c r="B60" s="110"/>
      <c r="C60" s="111" t="s">
        <v>53</v>
      </c>
      <c r="D60" s="110" t="s">
        <v>77</v>
      </c>
      <c r="E60" s="112"/>
      <c r="F60" s="113" t="s">
        <v>227</v>
      </c>
      <c r="G60" s="113"/>
      <c r="H60" s="113" t="s">
        <v>28</v>
      </c>
      <c r="I60" s="113" t="s">
        <v>228</v>
      </c>
      <c r="J60" s="113" t="s">
        <v>229</v>
      </c>
      <c r="K60" s="113"/>
      <c r="L60" s="113" t="s">
        <v>73</v>
      </c>
      <c r="M60" s="102">
        <v>25</v>
      </c>
      <c r="N60" s="102" t="s">
        <v>32</v>
      </c>
      <c r="O60" s="102" t="s">
        <v>33</v>
      </c>
      <c r="P60" s="117" t="s">
        <v>34</v>
      </c>
      <c r="Q60" s="121">
        <v>0.13</v>
      </c>
      <c r="R60" s="122">
        <f t="shared" si="1"/>
        <v>37.1681415929204</v>
      </c>
      <c r="S60" s="123">
        <f t="shared" si="2"/>
        <v>929.203539823009</v>
      </c>
      <c r="T60" s="124">
        <v>42</v>
      </c>
      <c r="U60" s="125">
        <f t="shared" si="0"/>
        <v>1050</v>
      </c>
      <c r="V60" s="126">
        <f t="shared" si="3"/>
        <v>120.796460176991</v>
      </c>
      <c r="W60" s="122">
        <f t="shared" si="4"/>
        <v>120.796460176991</v>
      </c>
      <c r="X60" s="122">
        <f t="shared" si="5"/>
        <v>0</v>
      </c>
      <c r="Y60" s="113" t="s">
        <v>35</v>
      </c>
      <c r="Z60" s="102" t="s">
        <v>35</v>
      </c>
      <c r="AA60" s="113" t="s">
        <v>58</v>
      </c>
      <c r="AB60" s="113" t="s">
        <v>59</v>
      </c>
      <c r="AC60" s="116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</row>
    <row r="61" s="102" customFormat="1" spans="1:201">
      <c r="A61" s="110">
        <v>45217</v>
      </c>
      <c r="B61" s="110"/>
      <c r="C61" s="111" t="s">
        <v>53</v>
      </c>
      <c r="D61" s="110" t="s">
        <v>77</v>
      </c>
      <c r="E61" s="112"/>
      <c r="F61" s="113" t="s">
        <v>230</v>
      </c>
      <c r="G61" s="113"/>
      <c r="H61" s="113" t="s">
        <v>28</v>
      </c>
      <c r="I61" s="113" t="s">
        <v>228</v>
      </c>
      <c r="J61" s="113" t="s">
        <v>231</v>
      </c>
      <c r="L61" s="113" t="s">
        <v>73</v>
      </c>
      <c r="M61" s="102">
        <v>25</v>
      </c>
      <c r="N61" s="102" t="s">
        <v>32</v>
      </c>
      <c r="O61" s="102" t="s">
        <v>33</v>
      </c>
      <c r="P61" s="117" t="s">
        <v>34</v>
      </c>
      <c r="Q61" s="121">
        <v>0.13</v>
      </c>
      <c r="R61" s="122">
        <f t="shared" si="1"/>
        <v>18.5840707964602</v>
      </c>
      <c r="S61" s="123">
        <f t="shared" si="2"/>
        <v>464.601769911504</v>
      </c>
      <c r="T61" s="124">
        <v>21</v>
      </c>
      <c r="U61" s="125">
        <f t="shared" si="0"/>
        <v>525</v>
      </c>
      <c r="V61" s="126">
        <f t="shared" si="3"/>
        <v>60.3982300884956</v>
      </c>
      <c r="W61" s="122">
        <f t="shared" si="4"/>
        <v>60.3982300884956</v>
      </c>
      <c r="X61" s="122">
        <f t="shared" si="5"/>
        <v>0</v>
      </c>
      <c r="Y61" s="113" t="s">
        <v>35</v>
      </c>
      <c r="Z61" s="102" t="s">
        <v>35</v>
      </c>
      <c r="AA61" s="113" t="s">
        <v>58</v>
      </c>
      <c r="AB61" s="113" t="s">
        <v>59</v>
      </c>
      <c r="AC61" s="116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  <c r="EM61" s="116"/>
      <c r="EN61" s="116"/>
      <c r="EO61" s="116"/>
      <c r="EP61" s="116"/>
      <c r="EQ61" s="116"/>
      <c r="ER61" s="116"/>
      <c r="ES61" s="116"/>
      <c r="ET61" s="116"/>
      <c r="EU61" s="116"/>
      <c r="EV61" s="116"/>
      <c r="EW61" s="116"/>
      <c r="EX61" s="116"/>
      <c r="EY61" s="116"/>
      <c r="EZ61" s="116"/>
      <c r="FA61" s="116"/>
      <c r="FB61" s="116"/>
      <c r="FC61" s="116"/>
      <c r="FD61" s="116"/>
      <c r="FE61" s="116"/>
      <c r="FF61" s="116"/>
      <c r="FG61" s="116"/>
      <c r="FH61" s="116"/>
      <c r="FI61" s="116"/>
      <c r="FJ61" s="116"/>
      <c r="FK61" s="116"/>
      <c r="FL61" s="116"/>
      <c r="FM61" s="116"/>
      <c r="FN61" s="116"/>
      <c r="FO61" s="116"/>
      <c r="FP61" s="116"/>
      <c r="FQ61" s="116"/>
      <c r="FR61" s="116"/>
      <c r="FS61" s="116"/>
      <c r="FT61" s="116"/>
      <c r="FU61" s="116"/>
      <c r="FV61" s="116"/>
      <c r="FW61" s="116"/>
      <c r="FX61" s="116"/>
      <c r="FY61" s="116"/>
      <c r="FZ61" s="116"/>
      <c r="GA61" s="116"/>
      <c r="GB61" s="116"/>
      <c r="GC61" s="116"/>
      <c r="GD61" s="116"/>
      <c r="GE61" s="116"/>
      <c r="GF61" s="116"/>
      <c r="GG61" s="116"/>
      <c r="GH61" s="116"/>
      <c r="GI61" s="116"/>
      <c r="GJ61" s="116"/>
      <c r="GK61" s="116"/>
      <c r="GL61" s="116"/>
      <c r="GM61" s="116"/>
      <c r="GN61" s="116"/>
      <c r="GO61" s="116"/>
      <c r="GP61" s="116"/>
      <c r="GQ61" s="116"/>
      <c r="GR61" s="116"/>
      <c r="GS61" s="116"/>
    </row>
    <row r="62" s="102" customFormat="1" spans="1:201">
      <c r="A62" s="110">
        <v>45217</v>
      </c>
      <c r="B62" s="110"/>
      <c r="C62" s="111" t="s">
        <v>53</v>
      </c>
      <c r="D62" s="110" t="s">
        <v>60</v>
      </c>
      <c r="E62" s="112"/>
      <c r="F62" s="113" t="s">
        <v>232</v>
      </c>
      <c r="H62" s="113" t="s">
        <v>28</v>
      </c>
      <c r="I62" s="113" t="s">
        <v>233</v>
      </c>
      <c r="J62" s="113" t="s">
        <v>234</v>
      </c>
      <c r="K62" s="113"/>
      <c r="L62" s="113" t="s">
        <v>73</v>
      </c>
      <c r="M62" s="113">
        <v>1</v>
      </c>
      <c r="N62" s="113" t="s">
        <v>235</v>
      </c>
      <c r="O62" s="113" t="s">
        <v>33</v>
      </c>
      <c r="P62" s="117" t="s">
        <v>34</v>
      </c>
      <c r="Q62" s="121">
        <v>0.13</v>
      </c>
      <c r="R62" s="122">
        <f t="shared" si="1"/>
        <v>35.3982300884956</v>
      </c>
      <c r="S62" s="123">
        <f t="shared" si="2"/>
        <v>35.3982300884956</v>
      </c>
      <c r="T62" s="129">
        <v>40</v>
      </c>
      <c r="U62" s="125">
        <f t="shared" si="0"/>
        <v>40</v>
      </c>
      <c r="V62" s="126">
        <f t="shared" si="3"/>
        <v>4.60176991150442</v>
      </c>
      <c r="W62" s="122">
        <f t="shared" si="4"/>
        <v>4.60176991150443</v>
      </c>
      <c r="X62" s="122">
        <f t="shared" si="5"/>
        <v>0</v>
      </c>
      <c r="Y62" s="113" t="s">
        <v>35</v>
      </c>
      <c r="Z62" s="102" t="s">
        <v>35</v>
      </c>
      <c r="AA62" s="113" t="s">
        <v>58</v>
      </c>
      <c r="AB62" s="113" t="s">
        <v>59</v>
      </c>
      <c r="AC62" s="116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</row>
    <row r="63" s="3" customFormat="1" spans="1:201">
      <c r="A63" s="11">
        <v>45217</v>
      </c>
      <c r="B63" s="11"/>
      <c r="C63" s="12" t="s">
        <v>27</v>
      </c>
      <c r="D63" s="11" t="s">
        <v>27</v>
      </c>
      <c r="E63" s="109"/>
      <c r="F63" s="14"/>
      <c r="H63" s="3" t="s">
        <v>236</v>
      </c>
      <c r="I63" s="3" t="s">
        <v>237</v>
      </c>
      <c r="J63" s="3" t="s">
        <v>238</v>
      </c>
      <c r="L63" s="14" t="s">
        <v>73</v>
      </c>
      <c r="M63" s="3">
        <v>1</v>
      </c>
      <c r="N63" s="3" t="s">
        <v>32</v>
      </c>
      <c r="O63" s="14" t="s">
        <v>33</v>
      </c>
      <c r="P63" s="21" t="s">
        <v>34</v>
      </c>
      <c r="Q63" s="22">
        <v>0.13</v>
      </c>
      <c r="R63" s="28">
        <f t="shared" si="1"/>
        <v>751.327433628319</v>
      </c>
      <c r="S63" s="28">
        <f t="shared" si="2"/>
        <v>751.327433628319</v>
      </c>
      <c r="T63" s="120">
        <v>849</v>
      </c>
      <c r="U63" s="29">
        <f t="shared" si="0"/>
        <v>849</v>
      </c>
      <c r="V63" s="28">
        <f t="shared" si="3"/>
        <v>97.6725663716813</v>
      </c>
      <c r="W63" s="28">
        <f t="shared" si="4"/>
        <v>97.6725663716814</v>
      </c>
      <c r="X63" s="28">
        <f t="shared" si="5"/>
        <v>0</v>
      </c>
      <c r="Y63" s="14" t="s">
        <v>35</v>
      </c>
      <c r="Z63" s="14" t="s">
        <v>35</v>
      </c>
      <c r="AA63" s="3" t="s">
        <v>239</v>
      </c>
      <c r="AC63" s="39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</row>
    <row r="64" s="102" customFormat="1" spans="1:201">
      <c r="A64" s="110">
        <v>45218</v>
      </c>
      <c r="B64" s="110"/>
      <c r="C64" s="111" t="s">
        <v>53</v>
      </c>
      <c r="D64" s="113" t="s">
        <v>60</v>
      </c>
      <c r="E64" s="115"/>
      <c r="F64" s="113" t="s">
        <v>240</v>
      </c>
      <c r="G64" s="113"/>
      <c r="H64" s="113" t="s">
        <v>28</v>
      </c>
      <c r="I64" s="113" t="s">
        <v>241</v>
      </c>
      <c r="J64" s="113" t="s">
        <v>242</v>
      </c>
      <c r="K64" s="113"/>
      <c r="L64" s="102" t="s">
        <v>31</v>
      </c>
      <c r="M64" s="113">
        <v>1</v>
      </c>
      <c r="N64" s="102" t="s">
        <v>32</v>
      </c>
      <c r="O64" s="113" t="s">
        <v>33</v>
      </c>
      <c r="P64" s="117" t="s">
        <v>34</v>
      </c>
      <c r="Q64" s="121">
        <v>0.13</v>
      </c>
      <c r="R64" s="122">
        <f t="shared" si="1"/>
        <v>251.327433628319</v>
      </c>
      <c r="S64" s="123">
        <f t="shared" si="2"/>
        <v>251.327433628319</v>
      </c>
      <c r="T64" s="124">
        <v>284</v>
      </c>
      <c r="U64" s="125">
        <f t="shared" si="0"/>
        <v>284</v>
      </c>
      <c r="V64" s="126">
        <f t="shared" si="3"/>
        <v>32.6725663716814</v>
      </c>
      <c r="W64" s="122">
        <f t="shared" si="4"/>
        <v>32.6725663716814</v>
      </c>
      <c r="X64" s="122">
        <f t="shared" si="5"/>
        <v>0</v>
      </c>
      <c r="Y64" s="113" t="s">
        <v>35</v>
      </c>
      <c r="Z64" s="102" t="s">
        <v>35</v>
      </c>
      <c r="AA64" s="113" t="s">
        <v>58</v>
      </c>
      <c r="AB64" s="113" t="s">
        <v>59</v>
      </c>
      <c r="AC64" s="11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  <c r="FH64" s="116"/>
      <c r="FI64" s="116"/>
      <c r="FJ64" s="116"/>
      <c r="FK64" s="116"/>
      <c r="FL64" s="116"/>
      <c r="FM64" s="116"/>
      <c r="FN64" s="116"/>
      <c r="FO64" s="116"/>
      <c r="FP64" s="116"/>
      <c r="FQ64" s="116"/>
      <c r="FR64" s="116"/>
      <c r="FS64" s="116"/>
      <c r="FT64" s="116"/>
      <c r="FU64" s="116"/>
      <c r="FV64" s="116"/>
      <c r="FW64" s="116"/>
      <c r="FX64" s="116"/>
      <c r="FY64" s="116"/>
      <c r="FZ64" s="116"/>
      <c r="GA64" s="116"/>
      <c r="GB64" s="116"/>
      <c r="GC64" s="116"/>
      <c r="GD64" s="116"/>
      <c r="GE64" s="116"/>
      <c r="GF64" s="116"/>
      <c r="GG64" s="116"/>
      <c r="GH64" s="116"/>
      <c r="GI64" s="116"/>
      <c r="GJ64" s="116"/>
      <c r="GK64" s="116"/>
      <c r="GL64" s="116"/>
      <c r="GM64" s="116"/>
      <c r="GN64" s="116"/>
      <c r="GO64" s="116"/>
      <c r="GP64" s="116"/>
      <c r="GQ64" s="116"/>
      <c r="GR64" s="116"/>
      <c r="GS64" s="116"/>
    </row>
    <row r="65" s="102" customFormat="1" spans="1:201">
      <c r="A65" s="110">
        <v>45218</v>
      </c>
      <c r="B65" s="110"/>
      <c r="C65" s="111" t="s">
        <v>53</v>
      </c>
      <c r="D65" s="113" t="s">
        <v>60</v>
      </c>
      <c r="E65" s="115"/>
      <c r="F65" s="113" t="s">
        <v>243</v>
      </c>
      <c r="G65" s="113"/>
      <c r="H65" s="113" t="s">
        <v>28</v>
      </c>
      <c r="I65" s="113" t="s">
        <v>244</v>
      </c>
      <c r="J65" s="113" t="s">
        <v>245</v>
      </c>
      <c r="K65" s="113"/>
      <c r="L65" s="102" t="s">
        <v>31</v>
      </c>
      <c r="M65" s="113">
        <v>1</v>
      </c>
      <c r="N65" s="102" t="s">
        <v>32</v>
      </c>
      <c r="O65" s="113" t="s">
        <v>33</v>
      </c>
      <c r="P65" s="117" t="s">
        <v>34</v>
      </c>
      <c r="Q65" s="121">
        <v>0.13</v>
      </c>
      <c r="R65" s="122">
        <f t="shared" si="1"/>
        <v>216.814159292035</v>
      </c>
      <c r="S65" s="123">
        <f t="shared" si="2"/>
        <v>216.814159292035</v>
      </c>
      <c r="T65" s="124">
        <v>245</v>
      </c>
      <c r="U65" s="125">
        <f t="shared" si="0"/>
        <v>245</v>
      </c>
      <c r="V65" s="126">
        <f t="shared" si="3"/>
        <v>28.1858407079646</v>
      </c>
      <c r="W65" s="122">
        <f t="shared" si="4"/>
        <v>28.1858407079646</v>
      </c>
      <c r="X65" s="122">
        <f t="shared" si="5"/>
        <v>0</v>
      </c>
      <c r="Y65" s="113" t="s">
        <v>35</v>
      </c>
      <c r="Z65" s="102" t="s">
        <v>35</v>
      </c>
      <c r="AA65" s="113" t="s">
        <v>58</v>
      </c>
      <c r="AB65" s="113" t="s">
        <v>59</v>
      </c>
      <c r="AC65" s="11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</row>
    <row r="66" s="102" customFormat="1" spans="1:201">
      <c r="A66" s="110">
        <v>45222</v>
      </c>
      <c r="B66" s="110"/>
      <c r="C66" s="111" t="s">
        <v>53</v>
      </c>
      <c r="D66" s="110" t="s">
        <v>110</v>
      </c>
      <c r="E66" s="112"/>
      <c r="F66" s="102" t="s">
        <v>246</v>
      </c>
      <c r="H66" s="102" t="s">
        <v>113</v>
      </c>
      <c r="I66" s="102" t="s">
        <v>246</v>
      </c>
      <c r="J66" s="102" t="s">
        <v>246</v>
      </c>
      <c r="L66" s="102" t="s">
        <v>110</v>
      </c>
      <c r="M66" s="102">
        <v>1</v>
      </c>
      <c r="N66" s="102" t="s">
        <v>247</v>
      </c>
      <c r="O66" s="113" t="s">
        <v>33</v>
      </c>
      <c r="P66" s="117" t="s">
        <v>34</v>
      </c>
      <c r="Q66" s="121">
        <v>0.13</v>
      </c>
      <c r="R66" s="122">
        <f t="shared" si="1"/>
        <v>88.495575221239</v>
      </c>
      <c r="S66" s="123">
        <f t="shared" si="2"/>
        <v>88.495575221239</v>
      </c>
      <c r="T66" s="124">
        <v>100</v>
      </c>
      <c r="U66" s="127">
        <f t="shared" ref="U66:U131" si="6">T66*M66</f>
        <v>100</v>
      </c>
      <c r="V66" s="128">
        <f t="shared" si="3"/>
        <v>11.504424778761</v>
      </c>
      <c r="W66" s="122">
        <f t="shared" si="4"/>
        <v>11.5044247787611</v>
      </c>
      <c r="X66" s="122">
        <f t="shared" si="5"/>
        <v>1.59872115546023e-14</v>
      </c>
      <c r="Y66" s="113" t="s">
        <v>35</v>
      </c>
      <c r="Z66" s="102" t="s">
        <v>35</v>
      </c>
      <c r="AA66" s="113" t="s">
        <v>116</v>
      </c>
      <c r="AB66" s="113" t="s">
        <v>59</v>
      </c>
      <c r="AC66" s="11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</row>
    <row r="67" s="102" customFormat="1" spans="1:201">
      <c r="A67" s="110">
        <v>45222</v>
      </c>
      <c r="B67" s="110"/>
      <c r="C67" s="111" t="s">
        <v>53</v>
      </c>
      <c r="D67" s="110" t="s">
        <v>110</v>
      </c>
      <c r="E67" s="112"/>
      <c r="F67" s="102" t="s">
        <v>248</v>
      </c>
      <c r="H67" s="102" t="s">
        <v>113</v>
      </c>
      <c r="I67" s="102" t="s">
        <v>248</v>
      </c>
      <c r="J67" s="102" t="s">
        <v>248</v>
      </c>
      <c r="L67" s="102" t="s">
        <v>110</v>
      </c>
      <c r="M67" s="102">
        <v>1</v>
      </c>
      <c r="N67" s="102" t="s">
        <v>247</v>
      </c>
      <c r="O67" s="113" t="s">
        <v>33</v>
      </c>
      <c r="P67" s="117" t="s">
        <v>34</v>
      </c>
      <c r="Q67" s="121">
        <v>0.13</v>
      </c>
      <c r="R67" s="122">
        <f t="shared" ref="R67:R132" si="7">T67/(1+Q67)</f>
        <v>44.2477876106195</v>
      </c>
      <c r="S67" s="123">
        <f t="shared" ref="S67:S132" si="8">R67*M67</f>
        <v>44.2477876106195</v>
      </c>
      <c r="T67" s="124">
        <v>50</v>
      </c>
      <c r="U67" s="127">
        <f t="shared" si="6"/>
        <v>50</v>
      </c>
      <c r="V67" s="128">
        <f t="shared" ref="V67:V132" si="9">U67-S67</f>
        <v>5.75221238938052</v>
      </c>
      <c r="W67" s="122">
        <f t="shared" ref="W67:W130" si="10">T67/(1+Q67)*Q67*M67</f>
        <v>5.75221238938053</v>
      </c>
      <c r="X67" s="122">
        <f t="shared" ref="X67:X129" si="11">W67-V67</f>
        <v>7.99360577730113e-15</v>
      </c>
      <c r="Y67" s="113" t="s">
        <v>35</v>
      </c>
      <c r="Z67" s="102" t="s">
        <v>35</v>
      </c>
      <c r="AA67" s="113" t="s">
        <v>116</v>
      </c>
      <c r="AB67" s="113" t="s">
        <v>59</v>
      </c>
      <c r="AC67" s="116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</row>
    <row r="68" s="102" customFormat="1" spans="1:201">
      <c r="A68" s="110">
        <v>45223</v>
      </c>
      <c r="B68" s="110"/>
      <c r="C68" s="111" t="s">
        <v>53</v>
      </c>
      <c r="D68" s="110" t="s">
        <v>110</v>
      </c>
      <c r="E68" s="112"/>
      <c r="F68" s="102" t="s">
        <v>249</v>
      </c>
      <c r="H68" s="102" t="s">
        <v>113</v>
      </c>
      <c r="I68" s="102" t="s">
        <v>249</v>
      </c>
      <c r="J68" s="102" t="s">
        <v>249</v>
      </c>
      <c r="L68" s="102" t="s">
        <v>110</v>
      </c>
      <c r="M68" s="102">
        <v>1</v>
      </c>
      <c r="N68" s="102" t="s">
        <v>247</v>
      </c>
      <c r="O68" s="113" t="s">
        <v>33</v>
      </c>
      <c r="P68" s="117" t="s">
        <v>34</v>
      </c>
      <c r="Q68" s="121">
        <v>0.13</v>
      </c>
      <c r="R68" s="122">
        <f t="shared" si="7"/>
        <v>106.194690265487</v>
      </c>
      <c r="S68" s="123">
        <f t="shared" si="8"/>
        <v>106.194690265487</v>
      </c>
      <c r="T68" s="124">
        <v>120</v>
      </c>
      <c r="U68" s="127">
        <f t="shared" si="6"/>
        <v>120</v>
      </c>
      <c r="V68" s="128">
        <f t="shared" si="9"/>
        <v>13.8053097345133</v>
      </c>
      <c r="W68" s="122">
        <f t="shared" si="10"/>
        <v>13.8053097345133</v>
      </c>
      <c r="X68" s="122">
        <f t="shared" si="11"/>
        <v>1.77635683940025e-14</v>
      </c>
      <c r="Y68" s="113" t="s">
        <v>35</v>
      </c>
      <c r="Z68" s="102" t="s">
        <v>35</v>
      </c>
      <c r="AA68" s="113" t="s">
        <v>116</v>
      </c>
      <c r="AB68" s="113" t="s">
        <v>59</v>
      </c>
      <c r="AC68" s="116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</row>
    <row r="69" s="102" customFormat="1" spans="1:201">
      <c r="A69" s="110">
        <v>45223</v>
      </c>
      <c r="B69" s="110"/>
      <c r="C69" s="111" t="s">
        <v>53</v>
      </c>
      <c r="D69" s="110" t="s">
        <v>110</v>
      </c>
      <c r="E69" s="112"/>
      <c r="F69" s="113" t="s">
        <v>250</v>
      </c>
      <c r="G69" s="113"/>
      <c r="H69" s="113" t="s">
        <v>113</v>
      </c>
      <c r="I69" s="113" t="s">
        <v>250</v>
      </c>
      <c r="J69" s="113" t="s">
        <v>250</v>
      </c>
      <c r="K69" s="113"/>
      <c r="L69" s="102" t="s">
        <v>110</v>
      </c>
      <c r="M69" s="113">
        <v>1</v>
      </c>
      <c r="N69" s="113" t="s">
        <v>247</v>
      </c>
      <c r="O69" s="113" t="s">
        <v>33</v>
      </c>
      <c r="P69" s="117" t="s">
        <v>34</v>
      </c>
      <c r="Q69" s="121">
        <v>0.13</v>
      </c>
      <c r="R69" s="122">
        <f t="shared" si="7"/>
        <v>88.495575221239</v>
      </c>
      <c r="S69" s="123">
        <f t="shared" si="8"/>
        <v>88.495575221239</v>
      </c>
      <c r="T69" s="124">
        <v>100</v>
      </c>
      <c r="U69" s="127">
        <f t="shared" si="6"/>
        <v>100</v>
      </c>
      <c r="V69" s="128">
        <f t="shared" si="9"/>
        <v>11.504424778761</v>
      </c>
      <c r="W69" s="122">
        <f t="shared" si="10"/>
        <v>11.5044247787611</v>
      </c>
      <c r="X69" s="122">
        <f t="shared" si="11"/>
        <v>1.59872115546023e-14</v>
      </c>
      <c r="Y69" s="113" t="s">
        <v>35</v>
      </c>
      <c r="Z69" s="102" t="s">
        <v>35</v>
      </c>
      <c r="AA69" s="113" t="s">
        <v>116</v>
      </c>
      <c r="AB69" s="113" t="s">
        <v>59</v>
      </c>
      <c r="AC69" s="116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6"/>
      <c r="DY69" s="116"/>
      <c r="DZ69" s="116"/>
      <c r="EA69" s="116"/>
      <c r="EB69" s="116"/>
      <c r="EC69" s="116"/>
      <c r="ED69" s="116"/>
      <c r="EE69" s="116"/>
      <c r="EF69" s="116"/>
      <c r="EG69" s="116"/>
      <c r="EH69" s="116"/>
      <c r="EI69" s="116"/>
      <c r="EJ69" s="116"/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  <c r="FE69" s="116"/>
      <c r="FF69" s="116"/>
      <c r="FG69" s="116"/>
      <c r="FH69" s="116"/>
      <c r="FI69" s="116"/>
      <c r="FJ69" s="116"/>
      <c r="FK69" s="116"/>
      <c r="FL69" s="116"/>
      <c r="FM69" s="116"/>
      <c r="FN69" s="116"/>
      <c r="FO69" s="116"/>
      <c r="FP69" s="116"/>
      <c r="FQ69" s="116"/>
      <c r="FR69" s="116"/>
      <c r="FS69" s="116"/>
      <c r="FT69" s="116"/>
      <c r="FU69" s="116"/>
      <c r="FV69" s="116"/>
      <c r="FW69" s="116"/>
      <c r="FX69" s="116"/>
      <c r="FY69" s="116"/>
      <c r="FZ69" s="116"/>
      <c r="GA69" s="116"/>
      <c r="GB69" s="116"/>
      <c r="GC69" s="116"/>
      <c r="GD69" s="116"/>
      <c r="GE69" s="116"/>
      <c r="GF69" s="116"/>
      <c r="GG69" s="116"/>
      <c r="GH69" s="116"/>
      <c r="GI69" s="116"/>
      <c r="GJ69" s="116"/>
      <c r="GK69" s="116"/>
      <c r="GL69" s="116"/>
      <c r="GM69" s="116"/>
      <c r="GN69" s="116"/>
      <c r="GO69" s="116"/>
      <c r="GP69" s="116"/>
      <c r="GQ69" s="116"/>
      <c r="GR69" s="116"/>
      <c r="GS69" s="116"/>
    </row>
    <row r="70" s="102" customFormat="1" spans="1:201">
      <c r="A70" s="110">
        <v>45225</v>
      </c>
      <c r="B70" s="110"/>
      <c r="C70" s="111" t="s">
        <v>53</v>
      </c>
      <c r="D70" s="110" t="s">
        <v>54</v>
      </c>
      <c r="E70" s="112"/>
      <c r="F70" s="113" t="s">
        <v>251</v>
      </c>
      <c r="G70" s="113"/>
      <c r="H70" s="113" t="s">
        <v>28</v>
      </c>
      <c r="I70" s="113" t="s">
        <v>252</v>
      </c>
      <c r="J70" s="113" t="s">
        <v>253</v>
      </c>
      <c r="K70" s="113"/>
      <c r="L70" s="113" t="s">
        <v>73</v>
      </c>
      <c r="M70" s="113">
        <v>2</v>
      </c>
      <c r="N70" s="113" t="s">
        <v>99</v>
      </c>
      <c r="O70" s="113" t="s">
        <v>33</v>
      </c>
      <c r="P70" s="117" t="s">
        <v>34</v>
      </c>
      <c r="Q70" s="121">
        <v>0.13</v>
      </c>
      <c r="R70" s="122">
        <f t="shared" si="7"/>
        <v>75.2212389380531</v>
      </c>
      <c r="S70" s="123">
        <f t="shared" si="8"/>
        <v>150.442477876106</v>
      </c>
      <c r="T70" s="124">
        <v>85</v>
      </c>
      <c r="U70" s="125">
        <f t="shared" si="6"/>
        <v>170</v>
      </c>
      <c r="V70" s="126">
        <f t="shared" si="9"/>
        <v>19.5575221238938</v>
      </c>
      <c r="W70" s="122">
        <f t="shared" si="10"/>
        <v>19.5575221238938</v>
      </c>
      <c r="X70" s="122">
        <f t="shared" si="11"/>
        <v>0</v>
      </c>
      <c r="Y70" s="113" t="s">
        <v>35</v>
      </c>
      <c r="Z70" s="102" t="s">
        <v>35</v>
      </c>
      <c r="AA70" s="113" t="s">
        <v>58</v>
      </c>
      <c r="AB70" s="113" t="s">
        <v>59</v>
      </c>
      <c r="AC70" s="116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116"/>
      <c r="FM70" s="116"/>
      <c r="FN70" s="116"/>
      <c r="FO70" s="116"/>
      <c r="FP70" s="116"/>
      <c r="FQ70" s="116"/>
      <c r="FR70" s="116"/>
      <c r="FS70" s="116"/>
      <c r="FT70" s="116"/>
      <c r="FU70" s="116"/>
      <c r="FV70" s="116"/>
      <c r="FW70" s="116"/>
      <c r="FX70" s="116"/>
      <c r="FY70" s="116"/>
      <c r="FZ70" s="116"/>
      <c r="GA70" s="116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</row>
    <row r="71" s="102" customFormat="1" spans="1:201">
      <c r="A71" s="110">
        <v>45231</v>
      </c>
      <c r="B71" s="110"/>
      <c r="C71" s="111" t="s">
        <v>53</v>
      </c>
      <c r="D71" s="110" t="s">
        <v>60</v>
      </c>
      <c r="E71" s="112"/>
      <c r="F71" s="113" t="s">
        <v>254</v>
      </c>
      <c r="G71" s="113"/>
      <c r="H71" s="113" t="s">
        <v>28</v>
      </c>
      <c r="I71" s="113" t="s">
        <v>255</v>
      </c>
      <c r="J71" s="113" t="s">
        <v>256</v>
      </c>
      <c r="K71" s="113"/>
      <c r="L71" s="113" t="s">
        <v>73</v>
      </c>
      <c r="M71" s="113">
        <v>1</v>
      </c>
      <c r="N71" s="113" t="s">
        <v>257</v>
      </c>
      <c r="O71" s="113" t="s">
        <v>33</v>
      </c>
      <c r="P71" s="117" t="s">
        <v>34</v>
      </c>
      <c r="Q71" s="121">
        <v>0.13</v>
      </c>
      <c r="R71" s="122">
        <f t="shared" si="7"/>
        <v>154.867256637168</v>
      </c>
      <c r="S71" s="123">
        <f t="shared" si="8"/>
        <v>154.867256637168</v>
      </c>
      <c r="T71" s="124">
        <v>175</v>
      </c>
      <c r="U71" s="125">
        <f t="shared" si="6"/>
        <v>175</v>
      </c>
      <c r="V71" s="126">
        <f t="shared" si="9"/>
        <v>20.1327433628318</v>
      </c>
      <c r="W71" s="122">
        <f t="shared" si="10"/>
        <v>20.1327433628319</v>
      </c>
      <c r="X71" s="122">
        <f t="shared" si="11"/>
        <v>3.19744231092045e-14</v>
      </c>
      <c r="Y71" s="113" t="s">
        <v>35</v>
      </c>
      <c r="Z71" s="102" t="s">
        <v>35</v>
      </c>
      <c r="AA71" s="113" t="s">
        <v>58</v>
      </c>
      <c r="AB71" s="113" t="s">
        <v>59</v>
      </c>
      <c r="AC71" s="116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116"/>
      <c r="DU71" s="116"/>
      <c r="DV71" s="116"/>
      <c r="DW71" s="116"/>
      <c r="DX71" s="116"/>
      <c r="DY71" s="116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  <c r="FE71" s="116"/>
      <c r="FF71" s="116"/>
      <c r="FG71" s="116"/>
      <c r="FH71" s="116"/>
      <c r="FI71" s="116"/>
      <c r="FJ71" s="116"/>
      <c r="FK71" s="116"/>
      <c r="FL71" s="116"/>
      <c r="FM71" s="116"/>
      <c r="FN71" s="116"/>
      <c r="FO71" s="116"/>
      <c r="FP71" s="116"/>
      <c r="FQ71" s="116"/>
      <c r="FR71" s="116"/>
      <c r="FS71" s="116"/>
      <c r="FT71" s="116"/>
      <c r="FU71" s="116"/>
      <c r="FV71" s="116"/>
      <c r="FW71" s="116"/>
      <c r="FX71" s="116"/>
      <c r="FY71" s="116"/>
      <c r="FZ71" s="116"/>
      <c r="GA71" s="116"/>
      <c r="GB71" s="116"/>
      <c r="GC71" s="116"/>
      <c r="GD71" s="116"/>
      <c r="GE71" s="116"/>
      <c r="GF71" s="116"/>
      <c r="GG71" s="116"/>
      <c r="GH71" s="116"/>
      <c r="GI71" s="116"/>
      <c r="GJ71" s="116"/>
      <c r="GK71" s="116"/>
      <c r="GL71" s="116"/>
      <c r="GM71" s="116"/>
      <c r="GN71" s="116"/>
      <c r="GO71" s="116"/>
      <c r="GP71" s="116"/>
      <c r="GQ71" s="116"/>
      <c r="GR71" s="116"/>
      <c r="GS71" s="116"/>
    </row>
    <row r="72" s="102" customFormat="1" spans="1:201">
      <c r="A72" s="110">
        <v>45231</v>
      </c>
      <c r="B72" s="110"/>
      <c r="C72" s="111" t="s">
        <v>53</v>
      </c>
      <c r="D72" s="110" t="s">
        <v>60</v>
      </c>
      <c r="E72" s="112"/>
      <c r="F72" s="113" t="s">
        <v>258</v>
      </c>
      <c r="G72" s="113"/>
      <c r="H72" s="113" t="s">
        <v>28</v>
      </c>
      <c r="I72" s="113" t="s">
        <v>259</v>
      </c>
      <c r="J72" s="113" t="s">
        <v>260</v>
      </c>
      <c r="K72" s="113"/>
      <c r="L72" s="113" t="s">
        <v>73</v>
      </c>
      <c r="M72" s="113">
        <v>50</v>
      </c>
      <c r="N72" s="113" t="s">
        <v>32</v>
      </c>
      <c r="O72" s="113" t="s">
        <v>33</v>
      </c>
      <c r="P72" s="117" t="s">
        <v>34</v>
      </c>
      <c r="Q72" s="121">
        <v>0.13</v>
      </c>
      <c r="R72" s="122">
        <f t="shared" si="7"/>
        <v>0.221238938053097</v>
      </c>
      <c r="S72" s="123">
        <f t="shared" si="8"/>
        <v>11.0619469026549</v>
      </c>
      <c r="T72" s="124">
        <v>0.25</v>
      </c>
      <c r="U72" s="125">
        <f t="shared" si="6"/>
        <v>12.5</v>
      </c>
      <c r="V72" s="126">
        <f t="shared" si="9"/>
        <v>1.43805309734513</v>
      </c>
      <c r="W72" s="122">
        <f t="shared" si="10"/>
        <v>1.43805309734513</v>
      </c>
      <c r="X72" s="122">
        <f t="shared" si="11"/>
        <v>0</v>
      </c>
      <c r="Y72" s="113" t="s">
        <v>35</v>
      </c>
      <c r="Z72" s="102" t="s">
        <v>35</v>
      </c>
      <c r="AA72" s="113" t="s">
        <v>58</v>
      </c>
      <c r="AB72" s="113" t="s">
        <v>59</v>
      </c>
      <c r="AC72" s="116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16"/>
      <c r="FG72" s="116"/>
      <c r="FH72" s="116"/>
      <c r="FI72" s="116"/>
      <c r="FJ72" s="116"/>
      <c r="FK72" s="116"/>
      <c r="FL72" s="116"/>
      <c r="FM72" s="116"/>
      <c r="FN72" s="116"/>
      <c r="FO72" s="116"/>
      <c r="FP72" s="116"/>
      <c r="FQ72" s="116"/>
      <c r="FR72" s="116"/>
      <c r="FS72" s="116"/>
      <c r="FT72" s="116"/>
      <c r="FU72" s="116"/>
      <c r="FV72" s="116"/>
      <c r="FW72" s="116"/>
      <c r="FX72" s="116"/>
      <c r="FY72" s="116"/>
      <c r="FZ72" s="116"/>
      <c r="GA72" s="116"/>
      <c r="GB72" s="116"/>
      <c r="GC72" s="116"/>
      <c r="GD72" s="116"/>
      <c r="GE72" s="116"/>
      <c r="GF72" s="116"/>
      <c r="GG72" s="116"/>
      <c r="GH72" s="116"/>
      <c r="GI72" s="116"/>
      <c r="GJ72" s="116"/>
      <c r="GK72" s="116"/>
      <c r="GL72" s="116"/>
      <c r="GM72" s="116"/>
      <c r="GN72" s="116"/>
      <c r="GO72" s="116"/>
      <c r="GP72" s="116"/>
      <c r="GQ72" s="116"/>
      <c r="GR72" s="116"/>
      <c r="GS72" s="116"/>
    </row>
    <row r="73" s="102" customFormat="1" spans="1:201">
      <c r="A73" s="110">
        <v>45231</v>
      </c>
      <c r="B73" s="110"/>
      <c r="C73" s="111" t="s">
        <v>53</v>
      </c>
      <c r="D73" s="110" t="s">
        <v>60</v>
      </c>
      <c r="E73" s="112"/>
      <c r="F73" s="113" t="s">
        <v>261</v>
      </c>
      <c r="G73" s="113"/>
      <c r="H73" s="113" t="s">
        <v>28</v>
      </c>
      <c r="I73" s="113" t="s">
        <v>262</v>
      </c>
      <c r="J73" s="113" t="s">
        <v>263</v>
      </c>
      <c r="K73" s="113"/>
      <c r="L73" s="113" t="s">
        <v>73</v>
      </c>
      <c r="M73" s="113">
        <v>50</v>
      </c>
      <c r="N73" s="113" t="s">
        <v>32</v>
      </c>
      <c r="O73" s="113" t="s">
        <v>33</v>
      </c>
      <c r="P73" s="117" t="s">
        <v>34</v>
      </c>
      <c r="Q73" s="121">
        <v>0.13</v>
      </c>
      <c r="R73" s="122">
        <f t="shared" si="7"/>
        <v>0.265486725663717</v>
      </c>
      <c r="S73" s="123">
        <f t="shared" si="8"/>
        <v>13.2743362831858</v>
      </c>
      <c r="T73" s="124">
        <v>0.3</v>
      </c>
      <c r="U73" s="125">
        <f t="shared" si="6"/>
        <v>15</v>
      </c>
      <c r="V73" s="126">
        <f t="shared" si="9"/>
        <v>1.72566371681416</v>
      </c>
      <c r="W73" s="122">
        <f t="shared" si="10"/>
        <v>1.72566371681416</v>
      </c>
      <c r="X73" s="122">
        <f t="shared" si="11"/>
        <v>2.22044604925031e-15</v>
      </c>
      <c r="Y73" s="113" t="s">
        <v>35</v>
      </c>
      <c r="Z73" s="102" t="s">
        <v>35</v>
      </c>
      <c r="AA73" s="113" t="s">
        <v>58</v>
      </c>
      <c r="AB73" s="113" t="s">
        <v>59</v>
      </c>
      <c r="AC73" s="116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16"/>
      <c r="FG73" s="116"/>
      <c r="FH73" s="116"/>
      <c r="FI73" s="116"/>
      <c r="FJ73" s="116"/>
      <c r="FK73" s="116"/>
      <c r="FL73" s="116"/>
      <c r="FM73" s="116"/>
      <c r="FN73" s="116"/>
      <c r="FO73" s="116"/>
      <c r="FP73" s="116"/>
      <c r="FQ73" s="116"/>
      <c r="FR73" s="116"/>
      <c r="FS73" s="116"/>
      <c r="FT73" s="116"/>
      <c r="FU73" s="116"/>
      <c r="FV73" s="116"/>
      <c r="FW73" s="116"/>
      <c r="FX73" s="116"/>
      <c r="FY73" s="116"/>
      <c r="FZ73" s="116"/>
      <c r="GA73" s="116"/>
      <c r="GB73" s="116"/>
      <c r="GC73" s="116"/>
      <c r="GD73" s="116"/>
      <c r="GE73" s="116"/>
      <c r="GF73" s="116"/>
      <c r="GG73" s="116"/>
      <c r="GH73" s="116"/>
      <c r="GI73" s="116"/>
      <c r="GJ73" s="116"/>
      <c r="GK73" s="116"/>
      <c r="GL73" s="116"/>
      <c r="GM73" s="116"/>
      <c r="GN73" s="116"/>
      <c r="GO73" s="116"/>
      <c r="GP73" s="116"/>
      <c r="GQ73" s="116"/>
      <c r="GR73" s="116"/>
      <c r="GS73" s="116"/>
    </row>
    <row r="74" s="102" customFormat="1" spans="1:201">
      <c r="A74" s="110">
        <v>45231</v>
      </c>
      <c r="B74" s="110"/>
      <c r="C74" s="111" t="s">
        <v>53</v>
      </c>
      <c r="D74" s="110" t="s">
        <v>60</v>
      </c>
      <c r="E74" s="112"/>
      <c r="F74" s="113" t="s">
        <v>264</v>
      </c>
      <c r="G74" s="113"/>
      <c r="H74" s="113" t="s">
        <v>28</v>
      </c>
      <c r="I74" s="113" t="s">
        <v>265</v>
      </c>
      <c r="J74" s="113" t="s">
        <v>266</v>
      </c>
      <c r="K74" s="113"/>
      <c r="L74" s="113" t="s">
        <v>73</v>
      </c>
      <c r="M74" s="113">
        <v>50</v>
      </c>
      <c r="N74" s="113" t="s">
        <v>32</v>
      </c>
      <c r="O74" s="113" t="s">
        <v>33</v>
      </c>
      <c r="P74" s="117" t="s">
        <v>34</v>
      </c>
      <c r="Q74" s="121">
        <v>0.13</v>
      </c>
      <c r="R74" s="122">
        <f t="shared" si="7"/>
        <v>0.176991150442478</v>
      </c>
      <c r="S74" s="123">
        <f t="shared" si="8"/>
        <v>8.8495575221239</v>
      </c>
      <c r="T74" s="124">
        <v>0.2</v>
      </c>
      <c r="U74" s="125">
        <f t="shared" si="6"/>
        <v>10</v>
      </c>
      <c r="V74" s="126">
        <f t="shared" si="9"/>
        <v>1.1504424778761</v>
      </c>
      <c r="W74" s="122">
        <f t="shared" si="10"/>
        <v>1.15044247787611</v>
      </c>
      <c r="X74" s="122">
        <f t="shared" si="11"/>
        <v>0</v>
      </c>
      <c r="Y74" s="113" t="s">
        <v>35</v>
      </c>
      <c r="Z74" s="102" t="s">
        <v>35</v>
      </c>
      <c r="AA74" s="113" t="s">
        <v>58</v>
      </c>
      <c r="AB74" s="113" t="s">
        <v>59</v>
      </c>
      <c r="AC74" s="116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</row>
    <row r="75" s="102" customFormat="1" spans="1:201">
      <c r="A75" s="110">
        <v>45231</v>
      </c>
      <c r="B75" s="110"/>
      <c r="C75" s="111" t="s">
        <v>53</v>
      </c>
      <c r="D75" s="110" t="s">
        <v>60</v>
      </c>
      <c r="E75" s="112"/>
      <c r="F75" s="113" t="s">
        <v>267</v>
      </c>
      <c r="G75" s="113"/>
      <c r="H75" s="113" t="s">
        <v>28</v>
      </c>
      <c r="I75" s="113" t="s">
        <v>268</v>
      </c>
      <c r="J75" s="113" t="s">
        <v>269</v>
      </c>
      <c r="K75" s="113"/>
      <c r="L75" s="113" t="s">
        <v>73</v>
      </c>
      <c r="M75" s="113">
        <v>50</v>
      </c>
      <c r="N75" s="113" t="s">
        <v>32</v>
      </c>
      <c r="O75" s="113" t="s">
        <v>33</v>
      </c>
      <c r="P75" s="117" t="s">
        <v>34</v>
      </c>
      <c r="Q75" s="121">
        <v>0.13</v>
      </c>
      <c r="R75" s="122">
        <f t="shared" si="7"/>
        <v>0.221238938053097</v>
      </c>
      <c r="S75" s="123">
        <f t="shared" si="8"/>
        <v>11.0619469026549</v>
      </c>
      <c r="T75" s="124">
        <v>0.25</v>
      </c>
      <c r="U75" s="125">
        <f t="shared" si="6"/>
        <v>12.5</v>
      </c>
      <c r="V75" s="126">
        <f t="shared" si="9"/>
        <v>1.43805309734513</v>
      </c>
      <c r="W75" s="122">
        <f t="shared" si="10"/>
        <v>1.43805309734513</v>
      </c>
      <c r="X75" s="122">
        <f t="shared" si="11"/>
        <v>0</v>
      </c>
      <c r="Y75" s="113" t="s">
        <v>35</v>
      </c>
      <c r="Z75" s="102" t="s">
        <v>35</v>
      </c>
      <c r="AA75" s="113" t="s">
        <v>58</v>
      </c>
      <c r="AB75" s="113" t="s">
        <v>59</v>
      </c>
      <c r="AC75" s="116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116"/>
      <c r="DU75" s="116"/>
      <c r="DV75" s="116"/>
      <c r="DW75" s="116"/>
      <c r="DX75" s="116"/>
      <c r="DY75" s="116"/>
      <c r="DZ75" s="116"/>
      <c r="EA75" s="116"/>
      <c r="EB75" s="116"/>
      <c r="EC75" s="116"/>
      <c r="ED75" s="116"/>
      <c r="EE75" s="116"/>
      <c r="EF75" s="116"/>
      <c r="EG75" s="116"/>
      <c r="EH75" s="116"/>
      <c r="EI75" s="116"/>
      <c r="EJ75" s="116"/>
      <c r="EK75" s="116"/>
      <c r="EL75" s="116"/>
      <c r="EM75" s="116"/>
      <c r="EN75" s="116"/>
      <c r="EO75" s="116"/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  <c r="FE75" s="116"/>
      <c r="FF75" s="116"/>
      <c r="FG75" s="116"/>
      <c r="FH75" s="116"/>
      <c r="FI75" s="116"/>
      <c r="FJ75" s="116"/>
      <c r="FK75" s="116"/>
      <c r="FL75" s="116"/>
      <c r="FM75" s="116"/>
      <c r="FN75" s="116"/>
      <c r="FO75" s="116"/>
      <c r="FP75" s="116"/>
      <c r="FQ75" s="116"/>
      <c r="FR75" s="116"/>
      <c r="FS75" s="116"/>
      <c r="FT75" s="116"/>
      <c r="FU75" s="116"/>
      <c r="FV75" s="116"/>
      <c r="FW75" s="116"/>
      <c r="FX75" s="116"/>
      <c r="FY75" s="116"/>
      <c r="FZ75" s="116"/>
      <c r="GA75" s="116"/>
      <c r="GB75" s="116"/>
      <c r="GC75" s="116"/>
      <c r="GD75" s="116"/>
      <c r="GE75" s="116"/>
      <c r="GF75" s="116"/>
      <c r="GG75" s="116"/>
      <c r="GH75" s="116"/>
      <c r="GI75" s="116"/>
      <c r="GJ75" s="116"/>
      <c r="GK75" s="116"/>
      <c r="GL75" s="116"/>
      <c r="GM75" s="116"/>
      <c r="GN75" s="116"/>
      <c r="GO75" s="116"/>
      <c r="GP75" s="116"/>
      <c r="GQ75" s="116"/>
      <c r="GR75" s="116"/>
      <c r="GS75" s="116"/>
    </row>
    <row r="76" s="102" customFormat="1" spans="1:201">
      <c r="A76" s="110">
        <v>45231</v>
      </c>
      <c r="B76" s="110"/>
      <c r="C76" s="111" t="s">
        <v>53</v>
      </c>
      <c r="D76" s="110" t="s">
        <v>60</v>
      </c>
      <c r="E76" s="112"/>
      <c r="F76" s="113" t="s">
        <v>270</v>
      </c>
      <c r="G76" s="113"/>
      <c r="H76" s="113" t="s">
        <v>28</v>
      </c>
      <c r="I76" s="113" t="s">
        <v>271</v>
      </c>
      <c r="J76" s="113" t="s">
        <v>272</v>
      </c>
      <c r="K76" s="113"/>
      <c r="L76" s="113" t="s">
        <v>73</v>
      </c>
      <c r="M76" s="113">
        <v>50</v>
      </c>
      <c r="N76" s="113" t="s">
        <v>32</v>
      </c>
      <c r="O76" s="113" t="s">
        <v>33</v>
      </c>
      <c r="P76" s="117" t="s">
        <v>34</v>
      </c>
      <c r="Q76" s="121">
        <v>0.13</v>
      </c>
      <c r="R76" s="122">
        <f t="shared" si="7"/>
        <v>0.221238938053097</v>
      </c>
      <c r="S76" s="123">
        <f t="shared" si="8"/>
        <v>11.0619469026549</v>
      </c>
      <c r="T76" s="124">
        <v>0.25</v>
      </c>
      <c r="U76" s="125">
        <f t="shared" si="6"/>
        <v>12.5</v>
      </c>
      <c r="V76" s="126">
        <f t="shared" si="9"/>
        <v>1.43805309734513</v>
      </c>
      <c r="W76" s="122">
        <f t="shared" si="10"/>
        <v>1.43805309734513</v>
      </c>
      <c r="X76" s="122">
        <f t="shared" si="11"/>
        <v>0</v>
      </c>
      <c r="Y76" s="113" t="s">
        <v>35</v>
      </c>
      <c r="Z76" s="102" t="s">
        <v>35</v>
      </c>
      <c r="AA76" s="113" t="s">
        <v>58</v>
      </c>
      <c r="AB76" s="113" t="s">
        <v>59</v>
      </c>
      <c r="AC76" s="11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</row>
    <row r="77" s="102" customFormat="1" spans="1:201">
      <c r="A77" s="110">
        <v>45231</v>
      </c>
      <c r="B77" s="110"/>
      <c r="C77" s="111" t="s">
        <v>53</v>
      </c>
      <c r="D77" s="110" t="s">
        <v>60</v>
      </c>
      <c r="E77" s="112"/>
      <c r="F77" s="113" t="s">
        <v>273</v>
      </c>
      <c r="G77" s="113"/>
      <c r="H77" s="113" t="s">
        <v>28</v>
      </c>
      <c r="I77" s="113" t="s">
        <v>274</v>
      </c>
      <c r="J77" s="113" t="s">
        <v>275</v>
      </c>
      <c r="K77" s="113"/>
      <c r="L77" s="113" t="s">
        <v>73</v>
      </c>
      <c r="M77" s="113">
        <v>50</v>
      </c>
      <c r="N77" s="113" t="s">
        <v>32</v>
      </c>
      <c r="O77" s="113" t="s">
        <v>33</v>
      </c>
      <c r="P77" s="117" t="s">
        <v>34</v>
      </c>
      <c r="Q77" s="121">
        <v>0.13</v>
      </c>
      <c r="R77" s="122">
        <f t="shared" si="7"/>
        <v>0.221238938053097</v>
      </c>
      <c r="S77" s="123">
        <f t="shared" si="8"/>
        <v>11.0619469026549</v>
      </c>
      <c r="T77" s="124">
        <v>0.25</v>
      </c>
      <c r="U77" s="125">
        <f t="shared" si="6"/>
        <v>12.5</v>
      </c>
      <c r="V77" s="126">
        <f t="shared" si="9"/>
        <v>1.43805309734513</v>
      </c>
      <c r="W77" s="122">
        <f t="shared" si="10"/>
        <v>1.43805309734513</v>
      </c>
      <c r="X77" s="122">
        <f t="shared" si="11"/>
        <v>0</v>
      </c>
      <c r="Y77" s="113" t="s">
        <v>35</v>
      </c>
      <c r="Z77" s="102" t="s">
        <v>35</v>
      </c>
      <c r="AA77" s="113" t="s">
        <v>58</v>
      </c>
      <c r="AB77" s="113" t="s">
        <v>59</v>
      </c>
      <c r="AC77" s="116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16"/>
      <c r="FG77" s="116"/>
      <c r="FH77" s="116"/>
      <c r="FI77" s="116"/>
      <c r="FJ77" s="116"/>
      <c r="FK77" s="116"/>
      <c r="FL77" s="116"/>
      <c r="FM77" s="116"/>
      <c r="FN77" s="116"/>
      <c r="FO77" s="116"/>
      <c r="FP77" s="116"/>
      <c r="FQ77" s="116"/>
      <c r="FR77" s="116"/>
      <c r="FS77" s="116"/>
      <c r="FT77" s="116"/>
      <c r="FU77" s="116"/>
      <c r="FV77" s="116"/>
      <c r="FW77" s="116"/>
      <c r="FX77" s="116"/>
      <c r="FY77" s="116"/>
      <c r="FZ77" s="116"/>
      <c r="GA77" s="116"/>
      <c r="GB77" s="116"/>
      <c r="GC77" s="116"/>
      <c r="GD77" s="116"/>
      <c r="GE77" s="116"/>
      <c r="GF77" s="116"/>
      <c r="GG77" s="116"/>
      <c r="GH77" s="116"/>
      <c r="GI77" s="116"/>
      <c r="GJ77" s="116"/>
      <c r="GK77" s="116"/>
      <c r="GL77" s="116"/>
      <c r="GM77" s="116"/>
      <c r="GN77" s="116"/>
      <c r="GO77" s="116"/>
      <c r="GP77" s="116"/>
      <c r="GQ77" s="116"/>
      <c r="GR77" s="116"/>
      <c r="GS77" s="116"/>
    </row>
    <row r="78" s="102" customFormat="1" spans="1:201">
      <c r="A78" s="110">
        <v>45231</v>
      </c>
      <c r="B78" s="110"/>
      <c r="C78" s="111" t="s">
        <v>53</v>
      </c>
      <c r="D78" s="110" t="s">
        <v>60</v>
      </c>
      <c r="E78" s="112"/>
      <c r="F78" s="113" t="s">
        <v>276</v>
      </c>
      <c r="G78" s="113"/>
      <c r="H78" s="113" t="s">
        <v>28</v>
      </c>
      <c r="I78" s="113" t="s">
        <v>277</v>
      </c>
      <c r="J78" s="113" t="s">
        <v>278</v>
      </c>
      <c r="K78" s="113"/>
      <c r="L78" s="113" t="s">
        <v>73</v>
      </c>
      <c r="M78" s="113">
        <v>50</v>
      </c>
      <c r="N78" s="113" t="s">
        <v>32</v>
      </c>
      <c r="O78" s="113" t="s">
        <v>33</v>
      </c>
      <c r="P78" s="117" t="s">
        <v>34</v>
      </c>
      <c r="Q78" s="121">
        <v>0.13</v>
      </c>
      <c r="R78" s="122">
        <f t="shared" si="7"/>
        <v>0.176991150442478</v>
      </c>
      <c r="S78" s="123">
        <f t="shared" si="8"/>
        <v>8.8495575221239</v>
      </c>
      <c r="T78" s="124">
        <v>0.2</v>
      </c>
      <c r="U78" s="125">
        <f t="shared" si="6"/>
        <v>10</v>
      </c>
      <c r="V78" s="126">
        <f t="shared" si="9"/>
        <v>1.1504424778761</v>
      </c>
      <c r="W78" s="122">
        <f t="shared" si="10"/>
        <v>1.15044247787611</v>
      </c>
      <c r="X78" s="122">
        <f t="shared" si="11"/>
        <v>0</v>
      </c>
      <c r="Y78" s="113" t="s">
        <v>35</v>
      </c>
      <c r="Z78" s="102" t="s">
        <v>35</v>
      </c>
      <c r="AA78" s="113" t="s">
        <v>58</v>
      </c>
      <c r="AB78" s="113" t="s">
        <v>59</v>
      </c>
      <c r="AC78" s="116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6"/>
      <c r="DV78" s="116"/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6"/>
      <c r="EK78" s="116"/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6"/>
      <c r="EZ78" s="116"/>
      <c r="FA78" s="116"/>
      <c r="FB78" s="116"/>
      <c r="FC78" s="116"/>
      <c r="FD78" s="116"/>
      <c r="FE78" s="116"/>
      <c r="FF78" s="116"/>
      <c r="FG78" s="116"/>
      <c r="FH78" s="116"/>
      <c r="FI78" s="116"/>
      <c r="FJ78" s="116"/>
      <c r="FK78" s="116"/>
      <c r="FL78" s="116"/>
      <c r="FM78" s="116"/>
      <c r="FN78" s="116"/>
      <c r="FO78" s="116"/>
      <c r="FP78" s="116"/>
      <c r="FQ78" s="116"/>
      <c r="FR78" s="116"/>
      <c r="FS78" s="116"/>
      <c r="FT78" s="116"/>
      <c r="FU78" s="116"/>
      <c r="FV78" s="116"/>
      <c r="FW78" s="116"/>
      <c r="FX78" s="116"/>
      <c r="FY78" s="116"/>
      <c r="FZ78" s="116"/>
      <c r="GA78" s="116"/>
      <c r="GB78" s="116"/>
      <c r="GC78" s="116"/>
      <c r="GD78" s="116"/>
      <c r="GE78" s="116"/>
      <c r="GF78" s="116"/>
      <c r="GG78" s="116"/>
      <c r="GH78" s="116"/>
      <c r="GI78" s="116"/>
      <c r="GJ78" s="116"/>
      <c r="GK78" s="116"/>
      <c r="GL78" s="116"/>
      <c r="GM78" s="116"/>
      <c r="GN78" s="116"/>
      <c r="GO78" s="116"/>
      <c r="GP78" s="116"/>
      <c r="GQ78" s="116"/>
      <c r="GR78" s="116"/>
      <c r="GS78" s="116"/>
    </row>
    <row r="79" s="102" customFormat="1" spans="1:201">
      <c r="A79" s="110">
        <v>45231</v>
      </c>
      <c r="B79" s="110"/>
      <c r="C79" s="111" t="s">
        <v>53</v>
      </c>
      <c r="D79" s="110" t="s">
        <v>60</v>
      </c>
      <c r="E79" s="112"/>
      <c r="F79" s="113" t="s">
        <v>279</v>
      </c>
      <c r="G79" s="113"/>
      <c r="H79" s="113" t="s">
        <v>28</v>
      </c>
      <c r="I79" s="113" t="s">
        <v>280</v>
      </c>
      <c r="J79" s="113" t="s">
        <v>281</v>
      </c>
      <c r="K79" s="113"/>
      <c r="L79" s="113" t="s">
        <v>73</v>
      </c>
      <c r="M79" s="113">
        <v>50</v>
      </c>
      <c r="N79" s="113" t="s">
        <v>32</v>
      </c>
      <c r="O79" s="113" t="s">
        <v>33</v>
      </c>
      <c r="P79" s="117" t="s">
        <v>34</v>
      </c>
      <c r="Q79" s="121">
        <v>0.13</v>
      </c>
      <c r="R79" s="122">
        <f t="shared" si="7"/>
        <v>0.176991150442478</v>
      </c>
      <c r="S79" s="123">
        <f t="shared" si="8"/>
        <v>8.8495575221239</v>
      </c>
      <c r="T79" s="124">
        <v>0.2</v>
      </c>
      <c r="U79" s="125">
        <f t="shared" si="6"/>
        <v>10</v>
      </c>
      <c r="V79" s="126">
        <f t="shared" si="9"/>
        <v>1.1504424778761</v>
      </c>
      <c r="W79" s="122">
        <f t="shared" si="10"/>
        <v>1.15044247787611</v>
      </c>
      <c r="X79" s="122">
        <f t="shared" si="11"/>
        <v>0</v>
      </c>
      <c r="Y79" s="113" t="s">
        <v>35</v>
      </c>
      <c r="Z79" s="102" t="s">
        <v>35</v>
      </c>
      <c r="AA79" s="113" t="s">
        <v>58</v>
      </c>
      <c r="AB79" s="113" t="s">
        <v>59</v>
      </c>
      <c r="AC79" s="116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6"/>
      <c r="DR79" s="116"/>
      <c r="DS79" s="116"/>
      <c r="DT79" s="116"/>
      <c r="DU79" s="116"/>
      <c r="DV79" s="116"/>
      <c r="DW79" s="116"/>
      <c r="DX79" s="116"/>
      <c r="DY79" s="116"/>
      <c r="DZ79" s="116"/>
      <c r="EA79" s="116"/>
      <c r="EB79" s="116"/>
      <c r="EC79" s="116"/>
      <c r="ED79" s="116"/>
      <c r="EE79" s="116"/>
      <c r="EF79" s="116"/>
      <c r="EG79" s="116"/>
      <c r="EH79" s="116"/>
      <c r="EI79" s="116"/>
      <c r="EJ79" s="116"/>
      <c r="EK79" s="116"/>
      <c r="EL79" s="116"/>
      <c r="EM79" s="116"/>
      <c r="EN79" s="116"/>
      <c r="EO79" s="116"/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16"/>
      <c r="FG79" s="116"/>
      <c r="FH79" s="116"/>
      <c r="FI79" s="116"/>
      <c r="FJ79" s="116"/>
      <c r="FK79" s="116"/>
      <c r="FL79" s="116"/>
      <c r="FM79" s="116"/>
      <c r="FN79" s="116"/>
      <c r="FO79" s="116"/>
      <c r="FP79" s="116"/>
      <c r="FQ79" s="116"/>
      <c r="FR79" s="116"/>
      <c r="FS79" s="116"/>
      <c r="FT79" s="116"/>
      <c r="FU79" s="116"/>
      <c r="FV79" s="116"/>
      <c r="FW79" s="116"/>
      <c r="FX79" s="116"/>
      <c r="FY79" s="116"/>
      <c r="FZ79" s="116"/>
      <c r="GA79" s="116"/>
      <c r="GB79" s="116"/>
      <c r="GC79" s="116"/>
      <c r="GD79" s="116"/>
      <c r="GE79" s="116"/>
      <c r="GF79" s="116"/>
      <c r="GG79" s="116"/>
      <c r="GH79" s="116"/>
      <c r="GI79" s="116"/>
      <c r="GJ79" s="116"/>
      <c r="GK79" s="116"/>
      <c r="GL79" s="116"/>
      <c r="GM79" s="116"/>
      <c r="GN79" s="116"/>
      <c r="GO79" s="116"/>
      <c r="GP79" s="116"/>
      <c r="GQ79" s="116"/>
      <c r="GR79" s="116"/>
      <c r="GS79" s="116"/>
    </row>
    <row r="80" s="102" customFormat="1" spans="1:201">
      <c r="A80" s="110">
        <v>45231</v>
      </c>
      <c r="B80" s="110"/>
      <c r="C80" s="111" t="s">
        <v>53</v>
      </c>
      <c r="D80" s="110" t="s">
        <v>60</v>
      </c>
      <c r="E80" s="112"/>
      <c r="F80" s="113" t="s">
        <v>282</v>
      </c>
      <c r="G80" s="113"/>
      <c r="H80" s="113" t="s">
        <v>28</v>
      </c>
      <c r="I80" s="113" t="s">
        <v>283</v>
      </c>
      <c r="J80" s="113" t="s">
        <v>284</v>
      </c>
      <c r="K80" s="113"/>
      <c r="L80" s="113" t="s">
        <v>73</v>
      </c>
      <c r="M80" s="113">
        <v>50</v>
      </c>
      <c r="N80" s="113" t="s">
        <v>32</v>
      </c>
      <c r="O80" s="113" t="s">
        <v>33</v>
      </c>
      <c r="P80" s="117" t="s">
        <v>34</v>
      </c>
      <c r="Q80" s="121">
        <v>0.13</v>
      </c>
      <c r="R80" s="122">
        <f t="shared" si="7"/>
        <v>0.221238938053097</v>
      </c>
      <c r="S80" s="123">
        <f t="shared" si="8"/>
        <v>11.0619469026549</v>
      </c>
      <c r="T80" s="124">
        <v>0.25</v>
      </c>
      <c r="U80" s="125">
        <f t="shared" si="6"/>
        <v>12.5</v>
      </c>
      <c r="V80" s="126">
        <f t="shared" si="9"/>
        <v>1.43805309734513</v>
      </c>
      <c r="W80" s="122">
        <f t="shared" si="10"/>
        <v>1.43805309734513</v>
      </c>
      <c r="X80" s="122">
        <f t="shared" si="11"/>
        <v>0</v>
      </c>
      <c r="Y80" s="113" t="s">
        <v>35</v>
      </c>
      <c r="Z80" s="102" t="s">
        <v>35</v>
      </c>
      <c r="AA80" s="113" t="s">
        <v>58</v>
      </c>
      <c r="AB80" s="113" t="s">
        <v>59</v>
      </c>
      <c r="AC80" s="116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</row>
    <row r="81" s="102" customFormat="1" spans="1:201">
      <c r="A81" s="110">
        <v>45231</v>
      </c>
      <c r="B81" s="110"/>
      <c r="C81" s="111" t="s">
        <v>53</v>
      </c>
      <c r="D81" s="110" t="s">
        <v>60</v>
      </c>
      <c r="E81" s="112"/>
      <c r="F81" s="113" t="s">
        <v>285</v>
      </c>
      <c r="G81" s="113"/>
      <c r="H81" s="113" t="s">
        <v>28</v>
      </c>
      <c r="I81" s="113" t="s">
        <v>286</v>
      </c>
      <c r="J81" s="113" t="s">
        <v>287</v>
      </c>
      <c r="K81" s="113"/>
      <c r="L81" s="113" t="s">
        <v>73</v>
      </c>
      <c r="M81" s="113">
        <v>50</v>
      </c>
      <c r="N81" s="113" t="s">
        <v>32</v>
      </c>
      <c r="O81" s="113" t="s">
        <v>33</v>
      </c>
      <c r="P81" s="117" t="s">
        <v>34</v>
      </c>
      <c r="Q81" s="121">
        <v>0.13</v>
      </c>
      <c r="R81" s="122">
        <f t="shared" si="7"/>
        <v>0.176991150442478</v>
      </c>
      <c r="S81" s="123">
        <f t="shared" si="8"/>
        <v>8.8495575221239</v>
      </c>
      <c r="T81" s="124">
        <v>0.2</v>
      </c>
      <c r="U81" s="125">
        <f t="shared" si="6"/>
        <v>10</v>
      </c>
      <c r="V81" s="126">
        <f t="shared" si="9"/>
        <v>1.1504424778761</v>
      </c>
      <c r="W81" s="122">
        <f t="shared" si="10"/>
        <v>1.15044247787611</v>
      </c>
      <c r="X81" s="122">
        <f t="shared" si="11"/>
        <v>0</v>
      </c>
      <c r="Y81" s="113" t="s">
        <v>35</v>
      </c>
      <c r="Z81" s="102" t="s">
        <v>35</v>
      </c>
      <c r="AA81" s="113" t="s">
        <v>58</v>
      </c>
      <c r="AB81" s="113" t="s">
        <v>59</v>
      </c>
      <c r="AC81" s="116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</row>
    <row r="82" s="102" customFormat="1" spans="1:201">
      <c r="A82" s="110">
        <v>45231</v>
      </c>
      <c r="B82" s="110"/>
      <c r="C82" s="111" t="s">
        <v>53</v>
      </c>
      <c r="D82" s="110" t="s">
        <v>60</v>
      </c>
      <c r="E82" s="112"/>
      <c r="F82" s="113" t="s">
        <v>288</v>
      </c>
      <c r="G82" s="113"/>
      <c r="H82" s="113" t="s">
        <v>28</v>
      </c>
      <c r="I82" s="113" t="s">
        <v>289</v>
      </c>
      <c r="J82" s="113" t="s">
        <v>290</v>
      </c>
      <c r="K82" s="113"/>
      <c r="L82" s="113" t="s">
        <v>73</v>
      </c>
      <c r="M82" s="113">
        <v>50</v>
      </c>
      <c r="N82" s="113" t="s">
        <v>32</v>
      </c>
      <c r="O82" s="113" t="s">
        <v>33</v>
      </c>
      <c r="P82" s="117" t="s">
        <v>34</v>
      </c>
      <c r="Q82" s="121">
        <v>0.13</v>
      </c>
      <c r="R82" s="122">
        <f t="shared" si="7"/>
        <v>0.176991150442478</v>
      </c>
      <c r="S82" s="123">
        <f t="shared" si="8"/>
        <v>8.8495575221239</v>
      </c>
      <c r="T82" s="124">
        <v>0.2</v>
      </c>
      <c r="U82" s="125">
        <f t="shared" si="6"/>
        <v>10</v>
      </c>
      <c r="V82" s="126">
        <f t="shared" si="9"/>
        <v>1.1504424778761</v>
      </c>
      <c r="W82" s="122">
        <f t="shared" si="10"/>
        <v>1.15044247787611</v>
      </c>
      <c r="X82" s="122">
        <f t="shared" si="11"/>
        <v>0</v>
      </c>
      <c r="Y82" s="113" t="s">
        <v>35</v>
      </c>
      <c r="Z82" s="102" t="s">
        <v>35</v>
      </c>
      <c r="AA82" s="113" t="s">
        <v>58</v>
      </c>
      <c r="AB82" s="113" t="s">
        <v>59</v>
      </c>
      <c r="AC82" s="116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</row>
    <row r="83" s="102" customFormat="1" spans="1:201">
      <c r="A83" s="110">
        <v>45231</v>
      </c>
      <c r="B83" s="110"/>
      <c r="C83" s="111" t="s">
        <v>53</v>
      </c>
      <c r="D83" s="110" t="s">
        <v>60</v>
      </c>
      <c r="E83" s="112"/>
      <c r="F83" s="113" t="s">
        <v>291</v>
      </c>
      <c r="G83" s="113"/>
      <c r="H83" s="113" t="s">
        <v>28</v>
      </c>
      <c r="I83" s="113" t="s">
        <v>292</v>
      </c>
      <c r="J83" s="113" t="s">
        <v>293</v>
      </c>
      <c r="K83" s="113"/>
      <c r="L83" s="113" t="s">
        <v>73</v>
      </c>
      <c r="M83" s="113">
        <v>50</v>
      </c>
      <c r="N83" s="113" t="s">
        <v>32</v>
      </c>
      <c r="O83" s="113" t="s">
        <v>33</v>
      </c>
      <c r="P83" s="117" t="s">
        <v>34</v>
      </c>
      <c r="Q83" s="121">
        <v>0.13</v>
      </c>
      <c r="R83" s="122">
        <f t="shared" si="7"/>
        <v>0.176991150442478</v>
      </c>
      <c r="S83" s="123">
        <f t="shared" si="8"/>
        <v>8.8495575221239</v>
      </c>
      <c r="T83" s="124">
        <v>0.2</v>
      </c>
      <c r="U83" s="125">
        <f t="shared" si="6"/>
        <v>10</v>
      </c>
      <c r="V83" s="126">
        <f t="shared" si="9"/>
        <v>1.1504424778761</v>
      </c>
      <c r="W83" s="122">
        <f t="shared" si="10"/>
        <v>1.15044247787611</v>
      </c>
      <c r="X83" s="122">
        <f t="shared" si="11"/>
        <v>0</v>
      </c>
      <c r="Y83" s="113" t="s">
        <v>35</v>
      </c>
      <c r="Z83" s="102" t="s">
        <v>35</v>
      </c>
      <c r="AA83" s="113" t="s">
        <v>58</v>
      </c>
      <c r="AB83" s="113" t="s">
        <v>59</v>
      </c>
      <c r="AC83" s="116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6"/>
      <c r="DX83" s="116"/>
      <c r="DY83" s="116"/>
      <c r="DZ83" s="116"/>
      <c r="EA83" s="116"/>
      <c r="EB83" s="116"/>
      <c r="EC83" s="116"/>
      <c r="ED83" s="116"/>
      <c r="EE83" s="116"/>
      <c r="EF83" s="116"/>
      <c r="EG83" s="116"/>
      <c r="EH83" s="116"/>
      <c r="EI83" s="116"/>
      <c r="EJ83" s="116"/>
      <c r="EK83" s="116"/>
      <c r="EL83" s="116"/>
      <c r="EM83" s="116"/>
      <c r="EN83" s="116"/>
      <c r="EO83" s="116"/>
      <c r="EP83" s="116"/>
      <c r="EQ83" s="116"/>
      <c r="ER83" s="116"/>
      <c r="ES83" s="116"/>
      <c r="ET83" s="116"/>
      <c r="EU83" s="116"/>
      <c r="EV83" s="116"/>
      <c r="EW83" s="116"/>
      <c r="EX83" s="116"/>
      <c r="EY83" s="116"/>
      <c r="EZ83" s="116"/>
      <c r="FA83" s="116"/>
      <c r="FB83" s="116"/>
      <c r="FC83" s="116"/>
      <c r="FD83" s="116"/>
      <c r="FE83" s="116"/>
      <c r="FF83" s="116"/>
      <c r="FG83" s="116"/>
      <c r="FH83" s="116"/>
      <c r="FI83" s="116"/>
      <c r="FJ83" s="116"/>
      <c r="FK83" s="116"/>
      <c r="FL83" s="116"/>
      <c r="FM83" s="116"/>
      <c r="FN83" s="116"/>
      <c r="FO83" s="116"/>
      <c r="FP83" s="116"/>
      <c r="FQ83" s="116"/>
      <c r="FR83" s="116"/>
      <c r="FS83" s="116"/>
      <c r="FT83" s="116"/>
      <c r="FU83" s="116"/>
      <c r="FV83" s="116"/>
      <c r="FW83" s="116"/>
      <c r="FX83" s="116"/>
      <c r="FY83" s="116"/>
      <c r="FZ83" s="116"/>
      <c r="GA83" s="116"/>
      <c r="GB83" s="116"/>
      <c r="GC83" s="116"/>
      <c r="GD83" s="116"/>
      <c r="GE83" s="116"/>
      <c r="GF83" s="116"/>
      <c r="GG83" s="116"/>
      <c r="GH83" s="116"/>
      <c r="GI83" s="116"/>
      <c r="GJ83" s="116"/>
      <c r="GK83" s="116"/>
      <c r="GL83" s="116"/>
      <c r="GM83" s="116"/>
      <c r="GN83" s="116"/>
      <c r="GO83" s="116"/>
      <c r="GP83" s="116"/>
      <c r="GQ83" s="116"/>
      <c r="GR83" s="116"/>
      <c r="GS83" s="116"/>
    </row>
    <row r="84" s="102" customFormat="1" spans="1:201">
      <c r="A84" s="110">
        <v>45231</v>
      </c>
      <c r="B84" s="110"/>
      <c r="C84" s="111" t="s">
        <v>53</v>
      </c>
      <c r="D84" s="110" t="s">
        <v>60</v>
      </c>
      <c r="E84" s="112"/>
      <c r="F84" s="113" t="s">
        <v>294</v>
      </c>
      <c r="G84" s="113"/>
      <c r="H84" s="113" t="s">
        <v>28</v>
      </c>
      <c r="I84" s="113" t="s">
        <v>295</v>
      </c>
      <c r="J84" s="113" t="s">
        <v>296</v>
      </c>
      <c r="K84" s="113"/>
      <c r="L84" s="113" t="s">
        <v>73</v>
      </c>
      <c r="M84" s="113">
        <v>50</v>
      </c>
      <c r="N84" s="113" t="s">
        <v>32</v>
      </c>
      <c r="O84" s="113" t="s">
        <v>33</v>
      </c>
      <c r="P84" s="117" t="s">
        <v>34</v>
      </c>
      <c r="Q84" s="121">
        <v>0.13</v>
      </c>
      <c r="R84" s="122">
        <f t="shared" si="7"/>
        <v>0.176991150442478</v>
      </c>
      <c r="S84" s="123">
        <f t="shared" si="8"/>
        <v>8.8495575221239</v>
      </c>
      <c r="T84" s="124">
        <v>0.2</v>
      </c>
      <c r="U84" s="125">
        <f t="shared" si="6"/>
        <v>10</v>
      </c>
      <c r="V84" s="126">
        <f t="shared" si="9"/>
        <v>1.1504424778761</v>
      </c>
      <c r="W84" s="122">
        <f t="shared" si="10"/>
        <v>1.15044247787611</v>
      </c>
      <c r="X84" s="122">
        <f t="shared" si="11"/>
        <v>0</v>
      </c>
      <c r="Y84" s="113" t="s">
        <v>35</v>
      </c>
      <c r="Z84" s="102" t="s">
        <v>35</v>
      </c>
      <c r="AA84" s="113" t="s">
        <v>58</v>
      </c>
      <c r="AB84" s="113" t="s">
        <v>59</v>
      </c>
      <c r="AC84" s="116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  <c r="DK84" s="116"/>
      <c r="DL84" s="116"/>
      <c r="DM84" s="116"/>
      <c r="DN84" s="116"/>
      <c r="DO84" s="116"/>
      <c r="DP84" s="116"/>
      <c r="DQ84" s="116"/>
      <c r="DR84" s="116"/>
      <c r="DS84" s="116"/>
      <c r="DT84" s="116"/>
      <c r="DU84" s="116"/>
      <c r="DV84" s="116"/>
      <c r="DW84" s="116"/>
      <c r="DX84" s="116"/>
      <c r="DY84" s="116"/>
      <c r="DZ84" s="116"/>
      <c r="EA84" s="116"/>
      <c r="EB84" s="116"/>
      <c r="EC84" s="116"/>
      <c r="ED84" s="116"/>
      <c r="EE84" s="116"/>
      <c r="EF84" s="116"/>
      <c r="EG84" s="116"/>
      <c r="EH84" s="116"/>
      <c r="EI84" s="116"/>
      <c r="EJ84" s="116"/>
      <c r="EK84" s="116"/>
      <c r="EL84" s="116"/>
      <c r="EM84" s="116"/>
      <c r="EN84" s="116"/>
      <c r="EO84" s="116"/>
      <c r="EP84" s="116"/>
      <c r="EQ84" s="116"/>
      <c r="ER84" s="116"/>
      <c r="ES84" s="116"/>
      <c r="ET84" s="116"/>
      <c r="EU84" s="116"/>
      <c r="EV84" s="116"/>
      <c r="EW84" s="116"/>
      <c r="EX84" s="116"/>
      <c r="EY84" s="116"/>
      <c r="EZ84" s="116"/>
      <c r="FA84" s="116"/>
      <c r="FB84" s="116"/>
      <c r="FC84" s="116"/>
      <c r="FD84" s="116"/>
      <c r="FE84" s="116"/>
      <c r="FF84" s="116"/>
      <c r="FG84" s="116"/>
      <c r="FH84" s="116"/>
      <c r="FI84" s="116"/>
      <c r="FJ84" s="116"/>
      <c r="FK84" s="116"/>
      <c r="FL84" s="116"/>
      <c r="FM84" s="116"/>
      <c r="FN84" s="116"/>
      <c r="FO84" s="116"/>
      <c r="FP84" s="116"/>
      <c r="FQ84" s="116"/>
      <c r="FR84" s="116"/>
      <c r="FS84" s="116"/>
      <c r="FT84" s="116"/>
      <c r="FU84" s="116"/>
      <c r="FV84" s="116"/>
      <c r="FW84" s="116"/>
      <c r="FX84" s="116"/>
      <c r="FY84" s="116"/>
      <c r="FZ84" s="116"/>
      <c r="GA84" s="116"/>
      <c r="GB84" s="116"/>
      <c r="GC84" s="116"/>
      <c r="GD84" s="116"/>
      <c r="GE84" s="116"/>
      <c r="GF84" s="116"/>
      <c r="GG84" s="116"/>
      <c r="GH84" s="116"/>
      <c r="GI84" s="116"/>
      <c r="GJ84" s="116"/>
      <c r="GK84" s="116"/>
      <c r="GL84" s="116"/>
      <c r="GM84" s="116"/>
      <c r="GN84" s="116"/>
      <c r="GO84" s="116"/>
      <c r="GP84" s="116"/>
      <c r="GQ84" s="116"/>
      <c r="GR84" s="116"/>
      <c r="GS84" s="116"/>
    </row>
    <row r="85" s="102" customFormat="1" spans="1:201">
      <c r="A85" s="110">
        <v>45231</v>
      </c>
      <c r="B85" s="110"/>
      <c r="C85" s="111" t="s">
        <v>53</v>
      </c>
      <c r="D85" s="110" t="s">
        <v>60</v>
      </c>
      <c r="E85" s="112"/>
      <c r="F85" s="113" t="s">
        <v>297</v>
      </c>
      <c r="G85" s="113"/>
      <c r="H85" s="113" t="s">
        <v>28</v>
      </c>
      <c r="I85" s="113" t="s">
        <v>298</v>
      </c>
      <c r="J85" s="113" t="s">
        <v>299</v>
      </c>
      <c r="K85" s="113"/>
      <c r="L85" s="113" t="s">
        <v>73</v>
      </c>
      <c r="M85" s="113">
        <v>50</v>
      </c>
      <c r="N85" s="113" t="s">
        <v>32</v>
      </c>
      <c r="O85" s="113" t="s">
        <v>33</v>
      </c>
      <c r="P85" s="117" t="s">
        <v>34</v>
      </c>
      <c r="Q85" s="121">
        <v>0.13</v>
      </c>
      <c r="R85" s="122">
        <f t="shared" si="7"/>
        <v>0.221238938053097</v>
      </c>
      <c r="S85" s="123">
        <f t="shared" si="8"/>
        <v>11.0619469026549</v>
      </c>
      <c r="T85" s="124">
        <v>0.25</v>
      </c>
      <c r="U85" s="125">
        <f t="shared" si="6"/>
        <v>12.5</v>
      </c>
      <c r="V85" s="126">
        <f t="shared" si="9"/>
        <v>1.43805309734513</v>
      </c>
      <c r="W85" s="122">
        <f t="shared" si="10"/>
        <v>1.43805309734513</v>
      </c>
      <c r="X85" s="122">
        <f t="shared" si="11"/>
        <v>0</v>
      </c>
      <c r="Y85" s="113" t="s">
        <v>35</v>
      </c>
      <c r="Z85" s="102" t="s">
        <v>35</v>
      </c>
      <c r="AA85" s="113" t="s">
        <v>58</v>
      </c>
      <c r="AB85" s="113" t="s">
        <v>59</v>
      </c>
      <c r="AC85" s="116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  <c r="GJ85" s="116"/>
      <c r="GK85" s="116"/>
      <c r="GL85" s="116"/>
      <c r="GM85" s="116"/>
      <c r="GN85" s="116"/>
      <c r="GO85" s="116"/>
      <c r="GP85" s="116"/>
      <c r="GQ85" s="116"/>
      <c r="GR85" s="116"/>
      <c r="GS85" s="116"/>
    </row>
    <row r="86" s="102" customFormat="1" spans="1:201">
      <c r="A86" s="110">
        <v>45231</v>
      </c>
      <c r="B86" s="110"/>
      <c r="C86" s="111" t="s">
        <v>53</v>
      </c>
      <c r="D86" s="110" t="s">
        <v>60</v>
      </c>
      <c r="E86" s="112"/>
      <c r="F86" s="113" t="s">
        <v>300</v>
      </c>
      <c r="G86" s="113"/>
      <c r="H86" s="113" t="s">
        <v>28</v>
      </c>
      <c r="I86" s="113" t="s">
        <v>301</v>
      </c>
      <c r="J86" s="113" t="s">
        <v>302</v>
      </c>
      <c r="K86" s="113"/>
      <c r="L86" s="113" t="s">
        <v>73</v>
      </c>
      <c r="M86" s="113">
        <v>50</v>
      </c>
      <c r="N86" s="113" t="s">
        <v>32</v>
      </c>
      <c r="O86" s="113" t="s">
        <v>33</v>
      </c>
      <c r="P86" s="117" t="s">
        <v>34</v>
      </c>
      <c r="Q86" s="121">
        <v>0.13</v>
      </c>
      <c r="R86" s="122">
        <f t="shared" si="7"/>
        <v>0.176991150442478</v>
      </c>
      <c r="S86" s="123">
        <f t="shared" si="8"/>
        <v>8.8495575221239</v>
      </c>
      <c r="T86" s="124">
        <v>0.2</v>
      </c>
      <c r="U86" s="125">
        <f t="shared" si="6"/>
        <v>10</v>
      </c>
      <c r="V86" s="126">
        <f t="shared" si="9"/>
        <v>1.1504424778761</v>
      </c>
      <c r="W86" s="122">
        <f t="shared" si="10"/>
        <v>1.15044247787611</v>
      </c>
      <c r="X86" s="122">
        <f t="shared" si="11"/>
        <v>0</v>
      </c>
      <c r="Y86" s="113" t="s">
        <v>35</v>
      </c>
      <c r="Z86" s="102" t="s">
        <v>35</v>
      </c>
      <c r="AA86" s="113" t="s">
        <v>58</v>
      </c>
      <c r="AB86" s="113" t="s">
        <v>59</v>
      </c>
      <c r="AC86" s="11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  <c r="DK86" s="116"/>
      <c r="DL86" s="116"/>
      <c r="DM86" s="116"/>
      <c r="DN86" s="116"/>
      <c r="DO86" s="116"/>
      <c r="DP86" s="116"/>
      <c r="DQ86" s="116"/>
      <c r="DR86" s="116"/>
      <c r="DS86" s="116"/>
      <c r="DT86" s="116"/>
      <c r="DU86" s="116"/>
      <c r="DV86" s="116"/>
      <c r="DW86" s="116"/>
      <c r="DX86" s="116"/>
      <c r="DY86" s="116"/>
      <c r="DZ86" s="116"/>
      <c r="EA86" s="116"/>
      <c r="EB86" s="116"/>
      <c r="EC86" s="116"/>
      <c r="ED86" s="116"/>
      <c r="EE86" s="116"/>
      <c r="EF86" s="116"/>
      <c r="EG86" s="116"/>
      <c r="EH86" s="116"/>
      <c r="EI86" s="116"/>
      <c r="EJ86" s="116"/>
      <c r="EK86" s="116"/>
      <c r="EL86" s="116"/>
      <c r="EM86" s="116"/>
      <c r="EN86" s="116"/>
      <c r="EO86" s="116"/>
      <c r="EP86" s="116"/>
      <c r="EQ86" s="116"/>
      <c r="ER86" s="116"/>
      <c r="ES86" s="116"/>
      <c r="ET86" s="116"/>
      <c r="EU86" s="116"/>
      <c r="EV86" s="116"/>
      <c r="EW86" s="116"/>
      <c r="EX86" s="116"/>
      <c r="EY86" s="116"/>
      <c r="EZ86" s="116"/>
      <c r="FA86" s="116"/>
      <c r="FB86" s="116"/>
      <c r="FC86" s="116"/>
      <c r="FD86" s="116"/>
      <c r="FE86" s="116"/>
      <c r="FF86" s="116"/>
      <c r="FG86" s="116"/>
      <c r="FH86" s="116"/>
      <c r="FI86" s="116"/>
      <c r="FJ86" s="116"/>
      <c r="FK86" s="116"/>
      <c r="FL86" s="116"/>
      <c r="FM86" s="116"/>
      <c r="FN86" s="116"/>
      <c r="FO86" s="116"/>
      <c r="FP86" s="116"/>
      <c r="FQ86" s="116"/>
      <c r="FR86" s="116"/>
      <c r="FS86" s="116"/>
      <c r="FT86" s="116"/>
      <c r="FU86" s="116"/>
      <c r="FV86" s="116"/>
      <c r="FW86" s="116"/>
      <c r="FX86" s="116"/>
      <c r="FY86" s="116"/>
      <c r="FZ86" s="116"/>
      <c r="GA86" s="116"/>
      <c r="GB86" s="116"/>
      <c r="GC86" s="116"/>
      <c r="GD86" s="116"/>
      <c r="GE86" s="116"/>
      <c r="GF86" s="116"/>
      <c r="GG86" s="116"/>
      <c r="GH86" s="116"/>
      <c r="GI86" s="116"/>
      <c r="GJ86" s="116"/>
      <c r="GK86" s="116"/>
      <c r="GL86" s="116"/>
      <c r="GM86" s="116"/>
      <c r="GN86" s="116"/>
      <c r="GO86" s="116"/>
      <c r="GP86" s="116"/>
      <c r="GQ86" s="116"/>
      <c r="GR86" s="116"/>
      <c r="GS86" s="116"/>
    </row>
    <row r="87" s="102" customFormat="1" spans="1:201">
      <c r="A87" s="110">
        <v>45231</v>
      </c>
      <c r="B87" s="110"/>
      <c r="C87" s="111" t="s">
        <v>53</v>
      </c>
      <c r="D87" s="110" t="s">
        <v>60</v>
      </c>
      <c r="E87" s="112"/>
      <c r="F87" s="113" t="s">
        <v>303</v>
      </c>
      <c r="G87" s="113"/>
      <c r="H87" s="113" t="s">
        <v>28</v>
      </c>
      <c r="I87" s="113" t="s">
        <v>304</v>
      </c>
      <c r="J87" s="113" t="s">
        <v>305</v>
      </c>
      <c r="K87" s="113"/>
      <c r="L87" s="113" t="s">
        <v>73</v>
      </c>
      <c r="M87" s="113">
        <v>50</v>
      </c>
      <c r="N87" s="113" t="s">
        <v>32</v>
      </c>
      <c r="O87" s="113" t="s">
        <v>33</v>
      </c>
      <c r="P87" s="117" t="s">
        <v>34</v>
      </c>
      <c r="Q87" s="121">
        <v>0.13</v>
      </c>
      <c r="R87" s="122">
        <f t="shared" si="7"/>
        <v>0.176991150442478</v>
      </c>
      <c r="S87" s="123">
        <f t="shared" si="8"/>
        <v>8.8495575221239</v>
      </c>
      <c r="T87" s="124">
        <v>0.2</v>
      </c>
      <c r="U87" s="125">
        <f t="shared" si="6"/>
        <v>10</v>
      </c>
      <c r="V87" s="126">
        <f t="shared" si="9"/>
        <v>1.1504424778761</v>
      </c>
      <c r="W87" s="122">
        <f t="shared" si="10"/>
        <v>1.15044247787611</v>
      </c>
      <c r="X87" s="122">
        <f t="shared" si="11"/>
        <v>0</v>
      </c>
      <c r="Y87" s="113" t="s">
        <v>35</v>
      </c>
      <c r="Z87" s="102" t="s">
        <v>35</v>
      </c>
      <c r="AA87" s="113" t="s">
        <v>58</v>
      </c>
      <c r="AB87" s="113" t="s">
        <v>59</v>
      </c>
      <c r="AC87" s="116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  <c r="GJ87" s="116"/>
      <c r="GK87" s="116"/>
      <c r="GL87" s="116"/>
      <c r="GM87" s="116"/>
      <c r="GN87" s="116"/>
      <c r="GO87" s="116"/>
      <c r="GP87" s="116"/>
      <c r="GQ87" s="116"/>
      <c r="GR87" s="116"/>
      <c r="GS87" s="116"/>
    </row>
    <row r="88" s="102" customFormat="1" spans="1:201">
      <c r="A88" s="110">
        <v>45231</v>
      </c>
      <c r="B88" s="110"/>
      <c r="C88" s="111" t="s">
        <v>53</v>
      </c>
      <c r="D88" s="110" t="s">
        <v>60</v>
      </c>
      <c r="E88" s="112"/>
      <c r="F88" s="113" t="s">
        <v>306</v>
      </c>
      <c r="G88" s="113"/>
      <c r="H88" s="113" t="s">
        <v>28</v>
      </c>
      <c r="I88" s="113" t="s">
        <v>307</v>
      </c>
      <c r="J88" s="113" t="s">
        <v>308</v>
      </c>
      <c r="K88" s="113"/>
      <c r="L88" s="113" t="s">
        <v>73</v>
      </c>
      <c r="M88" s="113">
        <v>50</v>
      </c>
      <c r="N88" s="113" t="s">
        <v>32</v>
      </c>
      <c r="O88" s="113" t="s">
        <v>33</v>
      </c>
      <c r="P88" s="117" t="s">
        <v>34</v>
      </c>
      <c r="Q88" s="121">
        <v>0.13</v>
      </c>
      <c r="R88" s="122">
        <f t="shared" si="7"/>
        <v>0.176991150442478</v>
      </c>
      <c r="S88" s="123">
        <f t="shared" si="8"/>
        <v>8.8495575221239</v>
      </c>
      <c r="T88" s="124">
        <v>0.2</v>
      </c>
      <c r="U88" s="125">
        <f t="shared" si="6"/>
        <v>10</v>
      </c>
      <c r="V88" s="126">
        <f t="shared" si="9"/>
        <v>1.1504424778761</v>
      </c>
      <c r="W88" s="122">
        <f t="shared" si="10"/>
        <v>1.15044247787611</v>
      </c>
      <c r="X88" s="122">
        <f t="shared" si="11"/>
        <v>0</v>
      </c>
      <c r="Y88" s="113" t="s">
        <v>35</v>
      </c>
      <c r="Z88" s="102" t="s">
        <v>35</v>
      </c>
      <c r="AA88" s="113" t="s">
        <v>58</v>
      </c>
      <c r="AB88" s="113" t="s">
        <v>59</v>
      </c>
      <c r="AC88" s="116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  <c r="DK88" s="116"/>
      <c r="DL88" s="116"/>
      <c r="DM88" s="116"/>
      <c r="DN88" s="116"/>
      <c r="DO88" s="116"/>
      <c r="DP88" s="116"/>
      <c r="DQ88" s="116"/>
      <c r="DR88" s="116"/>
      <c r="DS88" s="116"/>
      <c r="DT88" s="116"/>
      <c r="DU88" s="116"/>
      <c r="DV88" s="116"/>
      <c r="DW88" s="116"/>
      <c r="DX88" s="116"/>
      <c r="DY88" s="116"/>
      <c r="DZ88" s="116"/>
      <c r="EA88" s="116"/>
      <c r="EB88" s="116"/>
      <c r="EC88" s="116"/>
      <c r="ED88" s="116"/>
      <c r="EE88" s="116"/>
      <c r="EF88" s="116"/>
      <c r="EG88" s="116"/>
      <c r="EH88" s="116"/>
      <c r="EI88" s="116"/>
      <c r="EJ88" s="116"/>
      <c r="EK88" s="116"/>
      <c r="EL88" s="116"/>
      <c r="EM88" s="116"/>
      <c r="EN88" s="116"/>
      <c r="EO88" s="116"/>
      <c r="EP88" s="116"/>
      <c r="EQ88" s="116"/>
      <c r="ER88" s="116"/>
      <c r="ES88" s="116"/>
      <c r="ET88" s="116"/>
      <c r="EU88" s="116"/>
      <c r="EV88" s="116"/>
      <c r="EW88" s="116"/>
      <c r="EX88" s="116"/>
      <c r="EY88" s="116"/>
      <c r="EZ88" s="116"/>
      <c r="FA88" s="116"/>
      <c r="FB88" s="116"/>
      <c r="FC88" s="116"/>
      <c r="FD88" s="116"/>
      <c r="FE88" s="116"/>
      <c r="FF88" s="116"/>
      <c r="FG88" s="116"/>
      <c r="FH88" s="116"/>
      <c r="FI88" s="116"/>
      <c r="FJ88" s="116"/>
      <c r="FK88" s="116"/>
      <c r="FL88" s="116"/>
      <c r="FM88" s="116"/>
      <c r="FN88" s="116"/>
      <c r="FO88" s="116"/>
      <c r="FP88" s="116"/>
      <c r="FQ88" s="116"/>
      <c r="FR88" s="116"/>
      <c r="FS88" s="116"/>
      <c r="FT88" s="116"/>
      <c r="FU88" s="116"/>
      <c r="FV88" s="116"/>
      <c r="FW88" s="116"/>
      <c r="FX88" s="116"/>
      <c r="FY88" s="116"/>
      <c r="FZ88" s="116"/>
      <c r="GA88" s="116"/>
      <c r="GB88" s="116"/>
      <c r="GC88" s="116"/>
      <c r="GD88" s="116"/>
      <c r="GE88" s="116"/>
      <c r="GF88" s="116"/>
      <c r="GG88" s="116"/>
      <c r="GH88" s="116"/>
      <c r="GI88" s="116"/>
      <c r="GJ88" s="116"/>
      <c r="GK88" s="116"/>
      <c r="GL88" s="116"/>
      <c r="GM88" s="116"/>
      <c r="GN88" s="116"/>
      <c r="GO88" s="116"/>
      <c r="GP88" s="116"/>
      <c r="GQ88" s="116"/>
      <c r="GR88" s="116"/>
      <c r="GS88" s="116"/>
    </row>
    <row r="89" s="102" customFormat="1" spans="1:201">
      <c r="A89" s="110">
        <v>45231</v>
      </c>
      <c r="B89" s="110"/>
      <c r="C89" s="111" t="s">
        <v>53</v>
      </c>
      <c r="D89" s="110" t="s">
        <v>60</v>
      </c>
      <c r="E89" s="112"/>
      <c r="F89" s="113" t="s">
        <v>309</v>
      </c>
      <c r="G89" s="113"/>
      <c r="H89" s="113" t="s">
        <v>28</v>
      </c>
      <c r="I89" s="113" t="s">
        <v>310</v>
      </c>
      <c r="J89" s="113" t="s">
        <v>311</v>
      </c>
      <c r="K89" s="113"/>
      <c r="L89" s="113" t="s">
        <v>73</v>
      </c>
      <c r="M89" s="113">
        <v>50</v>
      </c>
      <c r="N89" s="113" t="s">
        <v>32</v>
      </c>
      <c r="O89" s="113" t="s">
        <v>33</v>
      </c>
      <c r="P89" s="117" t="s">
        <v>34</v>
      </c>
      <c r="Q89" s="121">
        <v>0.13</v>
      </c>
      <c r="R89" s="122">
        <f t="shared" si="7"/>
        <v>0.221238938053097</v>
      </c>
      <c r="S89" s="123">
        <f t="shared" si="8"/>
        <v>11.0619469026549</v>
      </c>
      <c r="T89" s="124">
        <v>0.25</v>
      </c>
      <c r="U89" s="125">
        <f t="shared" si="6"/>
        <v>12.5</v>
      </c>
      <c r="V89" s="126">
        <f t="shared" si="9"/>
        <v>1.43805309734513</v>
      </c>
      <c r="W89" s="122">
        <f t="shared" si="10"/>
        <v>1.43805309734513</v>
      </c>
      <c r="X89" s="122">
        <f t="shared" si="11"/>
        <v>0</v>
      </c>
      <c r="Y89" s="113" t="s">
        <v>35</v>
      </c>
      <c r="Z89" s="102" t="s">
        <v>35</v>
      </c>
      <c r="AA89" s="113" t="s">
        <v>58</v>
      </c>
      <c r="AB89" s="113" t="s">
        <v>59</v>
      </c>
      <c r="AC89" s="116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  <c r="GJ89" s="116"/>
      <c r="GK89" s="116"/>
      <c r="GL89" s="116"/>
      <c r="GM89" s="116"/>
      <c r="GN89" s="116"/>
      <c r="GO89" s="116"/>
      <c r="GP89" s="116"/>
      <c r="GQ89" s="116"/>
      <c r="GR89" s="116"/>
      <c r="GS89" s="116"/>
    </row>
    <row r="90" s="102" customFormat="1" spans="1:201">
      <c r="A90" s="110">
        <v>45231</v>
      </c>
      <c r="B90" s="110"/>
      <c r="C90" s="111" t="s">
        <v>53</v>
      </c>
      <c r="D90" s="110" t="s">
        <v>60</v>
      </c>
      <c r="E90" s="112"/>
      <c r="F90" s="113" t="s">
        <v>312</v>
      </c>
      <c r="G90" s="113"/>
      <c r="H90" s="113" t="s">
        <v>28</v>
      </c>
      <c r="I90" s="113" t="s">
        <v>313</v>
      </c>
      <c r="J90" s="113" t="s">
        <v>314</v>
      </c>
      <c r="K90" s="113"/>
      <c r="L90" s="113" t="s">
        <v>73</v>
      </c>
      <c r="M90" s="113">
        <v>50</v>
      </c>
      <c r="N90" s="113" t="s">
        <v>32</v>
      </c>
      <c r="O90" s="113" t="s">
        <v>33</v>
      </c>
      <c r="P90" s="117" t="s">
        <v>34</v>
      </c>
      <c r="Q90" s="121">
        <v>0.13</v>
      </c>
      <c r="R90" s="122">
        <f t="shared" si="7"/>
        <v>0.176991150442478</v>
      </c>
      <c r="S90" s="123">
        <f t="shared" si="8"/>
        <v>8.8495575221239</v>
      </c>
      <c r="T90" s="124">
        <v>0.2</v>
      </c>
      <c r="U90" s="125">
        <f t="shared" si="6"/>
        <v>10</v>
      </c>
      <c r="V90" s="126">
        <f t="shared" si="9"/>
        <v>1.1504424778761</v>
      </c>
      <c r="W90" s="122">
        <f t="shared" si="10"/>
        <v>1.15044247787611</v>
      </c>
      <c r="X90" s="122">
        <f t="shared" si="11"/>
        <v>0</v>
      </c>
      <c r="Y90" s="113" t="s">
        <v>35</v>
      </c>
      <c r="Z90" s="102" t="s">
        <v>35</v>
      </c>
      <c r="AA90" s="113" t="s">
        <v>58</v>
      </c>
      <c r="AB90" s="113" t="s">
        <v>59</v>
      </c>
      <c r="AC90" s="116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  <c r="GJ90" s="116"/>
      <c r="GK90" s="116"/>
      <c r="GL90" s="116"/>
      <c r="GM90" s="116"/>
      <c r="GN90" s="116"/>
      <c r="GO90" s="116"/>
      <c r="GP90" s="116"/>
      <c r="GQ90" s="116"/>
      <c r="GR90" s="116"/>
      <c r="GS90" s="116"/>
    </row>
    <row r="91" s="102" customFormat="1" spans="1:201">
      <c r="A91" s="110">
        <v>45232</v>
      </c>
      <c r="B91" s="110"/>
      <c r="C91" s="111" t="s">
        <v>53</v>
      </c>
      <c r="D91" s="110" t="s">
        <v>54</v>
      </c>
      <c r="E91" s="112"/>
      <c r="F91" s="113" t="s">
        <v>315</v>
      </c>
      <c r="G91" s="113"/>
      <c r="H91" s="113" t="s">
        <v>28</v>
      </c>
      <c r="I91" s="113" t="s">
        <v>316</v>
      </c>
      <c r="J91" s="113" t="s">
        <v>317</v>
      </c>
      <c r="K91" s="113"/>
      <c r="L91" s="113" t="s">
        <v>73</v>
      </c>
      <c r="M91" s="113">
        <v>1</v>
      </c>
      <c r="N91" s="113" t="s">
        <v>115</v>
      </c>
      <c r="O91" s="113" t="s">
        <v>33</v>
      </c>
      <c r="P91" s="117" t="s">
        <v>34</v>
      </c>
      <c r="Q91" s="121">
        <v>0.13</v>
      </c>
      <c r="R91" s="122">
        <f t="shared" si="7"/>
        <v>53.0973451327434</v>
      </c>
      <c r="S91" s="123">
        <f t="shared" si="8"/>
        <v>53.0973451327434</v>
      </c>
      <c r="T91" s="124">
        <v>60</v>
      </c>
      <c r="U91" s="125">
        <f t="shared" si="6"/>
        <v>60</v>
      </c>
      <c r="V91" s="126">
        <f t="shared" si="9"/>
        <v>6.90265486725663</v>
      </c>
      <c r="W91" s="122">
        <f t="shared" si="10"/>
        <v>6.90265486725664</v>
      </c>
      <c r="X91" s="122">
        <f t="shared" si="11"/>
        <v>8.88178419700125e-15</v>
      </c>
      <c r="Y91" s="113" t="s">
        <v>35</v>
      </c>
      <c r="Z91" s="102" t="s">
        <v>35</v>
      </c>
      <c r="AA91" s="113" t="s">
        <v>58</v>
      </c>
      <c r="AB91" s="113" t="s">
        <v>59</v>
      </c>
      <c r="AC91" s="116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  <c r="GJ91" s="116"/>
      <c r="GK91" s="116"/>
      <c r="GL91" s="116"/>
      <c r="GM91" s="116"/>
      <c r="GN91" s="116"/>
      <c r="GO91" s="116"/>
      <c r="GP91" s="116"/>
      <c r="GQ91" s="116"/>
      <c r="GR91" s="116"/>
      <c r="GS91" s="116"/>
    </row>
    <row r="92" s="102" customFormat="1" spans="1:201">
      <c r="A92" s="110">
        <v>45232</v>
      </c>
      <c r="B92" s="110"/>
      <c r="C92" s="111" t="s">
        <v>53</v>
      </c>
      <c r="D92" s="110" t="s">
        <v>54</v>
      </c>
      <c r="E92" s="112"/>
      <c r="F92" s="113" t="s">
        <v>318</v>
      </c>
      <c r="G92" s="113"/>
      <c r="H92" s="113" t="s">
        <v>28</v>
      </c>
      <c r="I92" s="113" t="s">
        <v>316</v>
      </c>
      <c r="J92" s="113" t="s">
        <v>319</v>
      </c>
      <c r="K92" s="113"/>
      <c r="L92" s="113" t="s">
        <v>73</v>
      </c>
      <c r="M92" s="113">
        <v>4</v>
      </c>
      <c r="N92" s="113" t="s">
        <v>115</v>
      </c>
      <c r="O92" s="113" t="s">
        <v>33</v>
      </c>
      <c r="P92" s="117" t="s">
        <v>34</v>
      </c>
      <c r="Q92" s="121">
        <v>0.13</v>
      </c>
      <c r="R92" s="122">
        <f t="shared" si="7"/>
        <v>28.3185840707965</v>
      </c>
      <c r="S92" s="123">
        <f t="shared" si="8"/>
        <v>113.274336283186</v>
      </c>
      <c r="T92" s="124">
        <v>32</v>
      </c>
      <c r="U92" s="125">
        <f t="shared" si="6"/>
        <v>128</v>
      </c>
      <c r="V92" s="126">
        <f t="shared" si="9"/>
        <v>14.7256637168142</v>
      </c>
      <c r="W92" s="122">
        <f t="shared" si="10"/>
        <v>14.7256637168142</v>
      </c>
      <c r="X92" s="122">
        <f t="shared" si="11"/>
        <v>0</v>
      </c>
      <c r="Y92" s="113" t="s">
        <v>35</v>
      </c>
      <c r="Z92" s="102" t="s">
        <v>35</v>
      </c>
      <c r="AA92" s="113" t="s">
        <v>58</v>
      </c>
      <c r="AB92" s="113" t="s">
        <v>59</v>
      </c>
      <c r="AC92" s="116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</row>
    <row r="93" s="102" customFormat="1" spans="1:201">
      <c r="A93" s="110">
        <v>45232</v>
      </c>
      <c r="B93" s="110"/>
      <c r="C93" s="111" t="s">
        <v>53</v>
      </c>
      <c r="D93" s="110" t="s">
        <v>77</v>
      </c>
      <c r="E93" s="112"/>
      <c r="F93" s="113" t="s">
        <v>320</v>
      </c>
      <c r="G93" s="113"/>
      <c r="H93" s="113" t="s">
        <v>28</v>
      </c>
      <c r="I93" s="113" t="s">
        <v>321</v>
      </c>
      <c r="J93" s="113" t="s">
        <v>322</v>
      </c>
      <c r="K93" s="113"/>
      <c r="L93" s="113" t="s">
        <v>73</v>
      </c>
      <c r="M93" s="113">
        <v>200</v>
      </c>
      <c r="N93" s="113" t="s">
        <v>32</v>
      </c>
      <c r="O93" s="113" t="s">
        <v>33</v>
      </c>
      <c r="P93" s="117" t="s">
        <v>34</v>
      </c>
      <c r="Q93" s="121">
        <v>0.13</v>
      </c>
      <c r="R93" s="122">
        <f t="shared" si="7"/>
        <v>0.619469026548673</v>
      </c>
      <c r="S93" s="123">
        <f t="shared" si="8"/>
        <v>123.893805309735</v>
      </c>
      <c r="T93" s="124">
        <v>0.7</v>
      </c>
      <c r="U93" s="125">
        <f t="shared" si="6"/>
        <v>140</v>
      </c>
      <c r="V93" s="126">
        <f t="shared" si="9"/>
        <v>16.1061946902655</v>
      </c>
      <c r="W93" s="122">
        <f t="shared" si="10"/>
        <v>16.1061946902655</v>
      </c>
      <c r="X93" s="122">
        <f t="shared" si="11"/>
        <v>0</v>
      </c>
      <c r="Y93" s="113" t="s">
        <v>35</v>
      </c>
      <c r="Z93" s="102" t="s">
        <v>35</v>
      </c>
      <c r="AA93" s="113" t="s">
        <v>58</v>
      </c>
      <c r="AB93" s="113" t="s">
        <v>59</v>
      </c>
      <c r="AC93" s="116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</row>
    <row r="94" s="102" customFormat="1" spans="1:201">
      <c r="A94" s="110">
        <v>45232</v>
      </c>
      <c r="B94" s="110"/>
      <c r="C94" s="111" t="s">
        <v>53</v>
      </c>
      <c r="D94" s="110" t="s">
        <v>77</v>
      </c>
      <c r="E94" s="112"/>
      <c r="F94" s="113" t="s">
        <v>323</v>
      </c>
      <c r="G94" s="113"/>
      <c r="H94" s="113" t="s">
        <v>28</v>
      </c>
      <c r="I94" s="113" t="s">
        <v>321</v>
      </c>
      <c r="J94" s="113" t="s">
        <v>324</v>
      </c>
      <c r="K94" s="113"/>
      <c r="L94" s="113" t="s">
        <v>73</v>
      </c>
      <c r="M94" s="113">
        <v>1</v>
      </c>
      <c r="N94" s="113" t="s">
        <v>325</v>
      </c>
      <c r="O94" s="113" t="s">
        <v>33</v>
      </c>
      <c r="P94" s="117" t="s">
        <v>34</v>
      </c>
      <c r="Q94" s="121">
        <v>0.13</v>
      </c>
      <c r="R94" s="122">
        <f t="shared" si="7"/>
        <v>33.6283185840708</v>
      </c>
      <c r="S94" s="123">
        <f t="shared" si="8"/>
        <v>33.6283185840708</v>
      </c>
      <c r="T94" s="124">
        <v>38</v>
      </c>
      <c r="U94" s="125">
        <f t="shared" si="6"/>
        <v>38</v>
      </c>
      <c r="V94" s="126">
        <f t="shared" si="9"/>
        <v>4.3716814159292</v>
      </c>
      <c r="W94" s="122">
        <f t="shared" si="10"/>
        <v>4.3716814159292</v>
      </c>
      <c r="X94" s="122">
        <f t="shared" si="11"/>
        <v>0</v>
      </c>
      <c r="Y94" s="113" t="s">
        <v>35</v>
      </c>
      <c r="Z94" s="102" t="s">
        <v>35</v>
      </c>
      <c r="AA94" s="113" t="s">
        <v>58</v>
      </c>
      <c r="AB94" s="113" t="s">
        <v>59</v>
      </c>
      <c r="AC94" s="116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  <c r="DK94" s="116"/>
      <c r="DL94" s="116"/>
      <c r="DM94" s="116"/>
      <c r="DN94" s="116"/>
      <c r="DO94" s="116"/>
      <c r="DP94" s="116"/>
      <c r="DQ94" s="116"/>
      <c r="DR94" s="116"/>
      <c r="DS94" s="116"/>
      <c r="DT94" s="116"/>
      <c r="DU94" s="116"/>
      <c r="DV94" s="116"/>
      <c r="DW94" s="116"/>
      <c r="DX94" s="116"/>
      <c r="DY94" s="116"/>
      <c r="DZ94" s="116"/>
      <c r="EA94" s="116"/>
      <c r="EB94" s="116"/>
      <c r="EC94" s="116"/>
      <c r="ED94" s="116"/>
      <c r="EE94" s="116"/>
      <c r="EF94" s="116"/>
      <c r="EG94" s="116"/>
      <c r="EH94" s="116"/>
      <c r="EI94" s="116"/>
      <c r="EJ94" s="116"/>
      <c r="EK94" s="116"/>
      <c r="EL94" s="116"/>
      <c r="EM94" s="116"/>
      <c r="EN94" s="116"/>
      <c r="EO94" s="116"/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116"/>
      <c r="GB94" s="116"/>
      <c r="GC94" s="116"/>
      <c r="GD94" s="116"/>
      <c r="GE94" s="116"/>
      <c r="GF94" s="116"/>
      <c r="GG94" s="116"/>
      <c r="GH94" s="116"/>
      <c r="GI94" s="116"/>
      <c r="GJ94" s="116"/>
      <c r="GK94" s="116"/>
      <c r="GL94" s="116"/>
      <c r="GM94" s="116"/>
      <c r="GN94" s="116"/>
      <c r="GO94" s="116"/>
      <c r="GP94" s="116"/>
      <c r="GQ94" s="116"/>
      <c r="GR94" s="116"/>
      <c r="GS94" s="116"/>
    </row>
    <row r="95" s="102" customFormat="1" spans="1:201">
      <c r="A95" s="110">
        <v>45232</v>
      </c>
      <c r="B95" s="110"/>
      <c r="C95" s="111" t="s">
        <v>53</v>
      </c>
      <c r="D95" s="110" t="s">
        <v>77</v>
      </c>
      <c r="E95" s="112"/>
      <c r="F95" s="113" t="s">
        <v>326</v>
      </c>
      <c r="G95" s="113"/>
      <c r="H95" s="113" t="s">
        <v>28</v>
      </c>
      <c r="I95" s="113" t="s">
        <v>321</v>
      </c>
      <c r="J95" s="113" t="s">
        <v>327</v>
      </c>
      <c r="K95" s="113"/>
      <c r="L95" s="113" t="s">
        <v>73</v>
      </c>
      <c r="M95" s="113">
        <v>1</v>
      </c>
      <c r="N95" s="113" t="s">
        <v>325</v>
      </c>
      <c r="O95" s="113" t="s">
        <v>33</v>
      </c>
      <c r="P95" s="117" t="s">
        <v>34</v>
      </c>
      <c r="Q95" s="121">
        <v>0.13</v>
      </c>
      <c r="R95" s="122">
        <f t="shared" si="7"/>
        <v>33.6283185840708</v>
      </c>
      <c r="S95" s="123">
        <f t="shared" si="8"/>
        <v>33.6283185840708</v>
      </c>
      <c r="T95" s="124">
        <v>38</v>
      </c>
      <c r="U95" s="125">
        <f t="shared" si="6"/>
        <v>38</v>
      </c>
      <c r="V95" s="126">
        <f t="shared" si="9"/>
        <v>4.3716814159292</v>
      </c>
      <c r="W95" s="122">
        <f t="shared" si="10"/>
        <v>4.3716814159292</v>
      </c>
      <c r="X95" s="122">
        <f t="shared" si="11"/>
        <v>0</v>
      </c>
      <c r="Y95" s="113" t="s">
        <v>35</v>
      </c>
      <c r="Z95" s="102" t="s">
        <v>35</v>
      </c>
      <c r="AA95" s="113" t="s">
        <v>58</v>
      </c>
      <c r="AB95" s="113" t="s">
        <v>59</v>
      </c>
      <c r="AC95" s="116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  <c r="DK95" s="116"/>
      <c r="DL95" s="116"/>
      <c r="DM95" s="116"/>
      <c r="DN95" s="116"/>
      <c r="DO95" s="116"/>
      <c r="DP95" s="116"/>
      <c r="DQ95" s="116"/>
      <c r="DR95" s="116"/>
      <c r="DS95" s="116"/>
      <c r="DT95" s="116"/>
      <c r="DU95" s="116"/>
      <c r="DV95" s="116"/>
      <c r="DW95" s="116"/>
      <c r="DX95" s="116"/>
      <c r="DY95" s="116"/>
      <c r="DZ95" s="116"/>
      <c r="EA95" s="116"/>
      <c r="EB95" s="116"/>
      <c r="EC95" s="116"/>
      <c r="ED95" s="116"/>
      <c r="EE95" s="116"/>
      <c r="EF95" s="116"/>
      <c r="EG95" s="116"/>
      <c r="EH95" s="116"/>
      <c r="EI95" s="116"/>
      <c r="EJ95" s="116"/>
      <c r="EK95" s="116"/>
      <c r="EL95" s="116"/>
      <c r="EM95" s="116"/>
      <c r="EN95" s="116"/>
      <c r="EO95" s="116"/>
      <c r="EP95" s="116"/>
      <c r="EQ95" s="116"/>
      <c r="ER95" s="116"/>
      <c r="ES95" s="116"/>
      <c r="ET95" s="116"/>
      <c r="EU95" s="116"/>
      <c r="EV95" s="116"/>
      <c r="EW95" s="116"/>
      <c r="EX95" s="116"/>
      <c r="EY95" s="116"/>
      <c r="EZ95" s="116"/>
      <c r="FA95" s="116"/>
      <c r="FB95" s="116"/>
      <c r="FC95" s="116"/>
      <c r="FD95" s="116"/>
      <c r="FE95" s="116"/>
      <c r="FF95" s="116"/>
      <c r="FG95" s="116"/>
      <c r="FH95" s="116"/>
      <c r="FI95" s="116"/>
      <c r="FJ95" s="116"/>
      <c r="FK95" s="116"/>
      <c r="FL95" s="116"/>
      <c r="FM95" s="116"/>
      <c r="FN95" s="116"/>
      <c r="FO95" s="116"/>
      <c r="FP95" s="116"/>
      <c r="FQ95" s="116"/>
      <c r="FR95" s="116"/>
      <c r="FS95" s="116"/>
      <c r="FT95" s="116"/>
      <c r="FU95" s="116"/>
      <c r="FV95" s="116"/>
      <c r="FW95" s="116"/>
      <c r="FX95" s="116"/>
      <c r="FY95" s="116"/>
      <c r="FZ95" s="116"/>
      <c r="GA95" s="116"/>
      <c r="GB95" s="116"/>
      <c r="GC95" s="116"/>
      <c r="GD95" s="116"/>
      <c r="GE95" s="116"/>
      <c r="GF95" s="116"/>
      <c r="GG95" s="116"/>
      <c r="GH95" s="116"/>
      <c r="GI95" s="116"/>
      <c r="GJ95" s="116"/>
      <c r="GK95" s="116"/>
      <c r="GL95" s="116"/>
      <c r="GM95" s="116"/>
      <c r="GN95" s="116"/>
      <c r="GO95" s="116"/>
      <c r="GP95" s="116"/>
      <c r="GQ95" s="116"/>
      <c r="GR95" s="116"/>
      <c r="GS95" s="116"/>
    </row>
    <row r="96" s="102" customFormat="1" spans="1:201">
      <c r="A96" s="110">
        <v>45232</v>
      </c>
      <c r="B96" s="110"/>
      <c r="C96" s="111" t="s">
        <v>53</v>
      </c>
      <c r="D96" s="110" t="s">
        <v>77</v>
      </c>
      <c r="E96" s="112"/>
      <c r="F96" s="113" t="s">
        <v>328</v>
      </c>
      <c r="G96" s="113"/>
      <c r="H96" s="113" t="s">
        <v>28</v>
      </c>
      <c r="I96" s="113" t="s">
        <v>321</v>
      </c>
      <c r="J96" s="113" t="s">
        <v>329</v>
      </c>
      <c r="K96" s="113"/>
      <c r="L96" s="113" t="s">
        <v>73</v>
      </c>
      <c r="M96" s="113">
        <v>1</v>
      </c>
      <c r="N96" s="113" t="s">
        <v>325</v>
      </c>
      <c r="O96" s="113" t="s">
        <v>33</v>
      </c>
      <c r="P96" s="117" t="s">
        <v>34</v>
      </c>
      <c r="Q96" s="121">
        <v>0.13</v>
      </c>
      <c r="R96" s="122">
        <f t="shared" si="7"/>
        <v>33.6283185840708</v>
      </c>
      <c r="S96" s="123">
        <f t="shared" si="8"/>
        <v>33.6283185840708</v>
      </c>
      <c r="T96" s="124">
        <v>38</v>
      </c>
      <c r="U96" s="125">
        <f t="shared" si="6"/>
        <v>38</v>
      </c>
      <c r="V96" s="126">
        <f t="shared" si="9"/>
        <v>4.3716814159292</v>
      </c>
      <c r="W96" s="122">
        <f t="shared" si="10"/>
        <v>4.3716814159292</v>
      </c>
      <c r="X96" s="122">
        <f t="shared" si="11"/>
        <v>0</v>
      </c>
      <c r="Y96" s="113" t="s">
        <v>35</v>
      </c>
      <c r="Z96" s="102" t="s">
        <v>35</v>
      </c>
      <c r="AA96" s="113" t="s">
        <v>58</v>
      </c>
      <c r="AB96" s="113" t="s">
        <v>59</v>
      </c>
      <c r="AC96" s="11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  <c r="DK96" s="116"/>
      <c r="DL96" s="116"/>
      <c r="DM96" s="116"/>
      <c r="DN96" s="116"/>
      <c r="DO96" s="116"/>
      <c r="DP96" s="116"/>
      <c r="DQ96" s="116"/>
      <c r="DR96" s="116"/>
      <c r="DS96" s="116"/>
      <c r="DT96" s="116"/>
      <c r="DU96" s="116"/>
      <c r="DV96" s="116"/>
      <c r="DW96" s="116"/>
      <c r="DX96" s="116"/>
      <c r="DY96" s="116"/>
      <c r="DZ96" s="116"/>
      <c r="EA96" s="116"/>
      <c r="EB96" s="116"/>
      <c r="EC96" s="116"/>
      <c r="ED96" s="116"/>
      <c r="EE96" s="116"/>
      <c r="EF96" s="116"/>
      <c r="EG96" s="116"/>
      <c r="EH96" s="116"/>
      <c r="EI96" s="116"/>
      <c r="EJ96" s="116"/>
      <c r="EK96" s="116"/>
      <c r="EL96" s="116"/>
      <c r="EM96" s="116"/>
      <c r="EN96" s="116"/>
      <c r="EO96" s="116"/>
      <c r="EP96" s="116"/>
      <c r="EQ96" s="116"/>
      <c r="ER96" s="116"/>
      <c r="ES96" s="116"/>
      <c r="ET96" s="116"/>
      <c r="EU96" s="116"/>
      <c r="EV96" s="116"/>
      <c r="EW96" s="116"/>
      <c r="EX96" s="116"/>
      <c r="EY96" s="116"/>
      <c r="EZ96" s="116"/>
      <c r="FA96" s="116"/>
      <c r="FB96" s="116"/>
      <c r="FC96" s="116"/>
      <c r="FD96" s="116"/>
      <c r="FE96" s="116"/>
      <c r="FF96" s="116"/>
      <c r="FG96" s="116"/>
      <c r="FH96" s="116"/>
      <c r="FI96" s="116"/>
      <c r="FJ96" s="116"/>
      <c r="FK96" s="116"/>
      <c r="FL96" s="116"/>
      <c r="FM96" s="116"/>
      <c r="FN96" s="116"/>
      <c r="FO96" s="116"/>
      <c r="FP96" s="116"/>
      <c r="FQ96" s="116"/>
      <c r="FR96" s="116"/>
      <c r="FS96" s="116"/>
      <c r="FT96" s="116"/>
      <c r="FU96" s="116"/>
      <c r="FV96" s="116"/>
      <c r="FW96" s="116"/>
      <c r="FX96" s="116"/>
      <c r="FY96" s="116"/>
      <c r="FZ96" s="116"/>
      <c r="GA96" s="116"/>
      <c r="GB96" s="116"/>
      <c r="GC96" s="116"/>
      <c r="GD96" s="116"/>
      <c r="GE96" s="116"/>
      <c r="GF96" s="116"/>
      <c r="GG96" s="116"/>
      <c r="GH96" s="116"/>
      <c r="GI96" s="116"/>
      <c r="GJ96" s="116"/>
      <c r="GK96" s="116"/>
      <c r="GL96" s="116"/>
      <c r="GM96" s="116"/>
      <c r="GN96" s="116"/>
      <c r="GO96" s="116"/>
      <c r="GP96" s="116"/>
      <c r="GQ96" s="116"/>
      <c r="GR96" s="116"/>
      <c r="GS96" s="116"/>
    </row>
    <row r="97" s="102" customFormat="1" spans="1:201">
      <c r="A97" s="110">
        <v>45232</v>
      </c>
      <c r="B97" s="110"/>
      <c r="C97" s="111" t="s">
        <v>53</v>
      </c>
      <c r="D97" s="110" t="s">
        <v>77</v>
      </c>
      <c r="E97" s="112"/>
      <c r="F97" s="113" t="s">
        <v>330</v>
      </c>
      <c r="G97" s="113"/>
      <c r="H97" s="113" t="s">
        <v>28</v>
      </c>
      <c r="I97" s="113" t="s">
        <v>321</v>
      </c>
      <c r="J97" s="113" t="s">
        <v>331</v>
      </c>
      <c r="K97" s="113"/>
      <c r="L97" s="113" t="s">
        <v>73</v>
      </c>
      <c r="M97" s="113">
        <v>1</v>
      </c>
      <c r="N97" s="113" t="s">
        <v>325</v>
      </c>
      <c r="O97" s="113" t="s">
        <v>33</v>
      </c>
      <c r="P97" s="117" t="s">
        <v>34</v>
      </c>
      <c r="Q97" s="121">
        <v>0.13</v>
      </c>
      <c r="R97" s="122">
        <f t="shared" si="7"/>
        <v>33.6283185840708</v>
      </c>
      <c r="S97" s="123">
        <f t="shared" si="8"/>
        <v>33.6283185840708</v>
      </c>
      <c r="T97" s="124">
        <v>38</v>
      </c>
      <c r="U97" s="125">
        <f t="shared" si="6"/>
        <v>38</v>
      </c>
      <c r="V97" s="126">
        <f t="shared" si="9"/>
        <v>4.3716814159292</v>
      </c>
      <c r="W97" s="122">
        <f t="shared" si="10"/>
        <v>4.3716814159292</v>
      </c>
      <c r="X97" s="122">
        <f t="shared" si="11"/>
        <v>0</v>
      </c>
      <c r="Y97" s="113" t="s">
        <v>35</v>
      </c>
      <c r="Z97" s="102" t="s">
        <v>35</v>
      </c>
      <c r="AA97" s="113" t="s">
        <v>58</v>
      </c>
      <c r="AB97" s="113" t="s">
        <v>59</v>
      </c>
      <c r="AC97" s="116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  <c r="DK97" s="116"/>
      <c r="DL97" s="116"/>
      <c r="DM97" s="116"/>
      <c r="DN97" s="116"/>
      <c r="DO97" s="116"/>
      <c r="DP97" s="116"/>
      <c r="DQ97" s="116"/>
      <c r="DR97" s="116"/>
      <c r="DS97" s="116"/>
      <c r="DT97" s="116"/>
      <c r="DU97" s="116"/>
      <c r="DV97" s="116"/>
      <c r="DW97" s="116"/>
      <c r="DX97" s="116"/>
      <c r="DY97" s="116"/>
      <c r="DZ97" s="116"/>
      <c r="EA97" s="116"/>
      <c r="EB97" s="116"/>
      <c r="EC97" s="116"/>
      <c r="ED97" s="116"/>
      <c r="EE97" s="116"/>
      <c r="EF97" s="116"/>
      <c r="EG97" s="116"/>
      <c r="EH97" s="116"/>
      <c r="EI97" s="116"/>
      <c r="EJ97" s="116"/>
      <c r="EK97" s="116"/>
      <c r="EL97" s="116"/>
      <c r="EM97" s="116"/>
      <c r="EN97" s="116"/>
      <c r="EO97" s="116"/>
      <c r="EP97" s="116"/>
      <c r="EQ97" s="116"/>
      <c r="ER97" s="116"/>
      <c r="ES97" s="116"/>
      <c r="ET97" s="116"/>
      <c r="EU97" s="116"/>
      <c r="EV97" s="116"/>
      <c r="EW97" s="116"/>
      <c r="EX97" s="116"/>
      <c r="EY97" s="116"/>
      <c r="EZ97" s="116"/>
      <c r="FA97" s="116"/>
      <c r="FB97" s="116"/>
      <c r="FC97" s="116"/>
      <c r="FD97" s="116"/>
      <c r="FE97" s="116"/>
      <c r="FF97" s="116"/>
      <c r="FG97" s="116"/>
      <c r="FH97" s="116"/>
      <c r="FI97" s="116"/>
      <c r="FJ97" s="116"/>
      <c r="FK97" s="116"/>
      <c r="FL97" s="116"/>
      <c r="FM97" s="116"/>
      <c r="FN97" s="116"/>
      <c r="FO97" s="116"/>
      <c r="FP97" s="116"/>
      <c r="FQ97" s="116"/>
      <c r="FR97" s="116"/>
      <c r="FS97" s="116"/>
      <c r="FT97" s="116"/>
      <c r="FU97" s="116"/>
      <c r="FV97" s="116"/>
      <c r="FW97" s="116"/>
      <c r="FX97" s="116"/>
      <c r="FY97" s="116"/>
      <c r="FZ97" s="116"/>
      <c r="GA97" s="116"/>
      <c r="GB97" s="116"/>
      <c r="GC97" s="116"/>
      <c r="GD97" s="116"/>
      <c r="GE97" s="116"/>
      <c r="GF97" s="116"/>
      <c r="GG97" s="116"/>
      <c r="GH97" s="116"/>
      <c r="GI97" s="116"/>
      <c r="GJ97" s="116"/>
      <c r="GK97" s="116"/>
      <c r="GL97" s="116"/>
      <c r="GM97" s="116"/>
      <c r="GN97" s="116"/>
      <c r="GO97" s="116"/>
      <c r="GP97" s="116"/>
      <c r="GQ97" s="116"/>
      <c r="GR97" s="116"/>
      <c r="GS97" s="116"/>
    </row>
    <row r="98" s="102" customFormat="1" spans="1:201">
      <c r="A98" s="110">
        <v>45232</v>
      </c>
      <c r="B98" s="110"/>
      <c r="C98" s="111" t="s">
        <v>53</v>
      </c>
      <c r="D98" s="110" t="s">
        <v>77</v>
      </c>
      <c r="E98" s="112"/>
      <c r="F98" s="113" t="s">
        <v>332</v>
      </c>
      <c r="G98" s="113"/>
      <c r="H98" s="113" t="s">
        <v>28</v>
      </c>
      <c r="I98" s="113" t="s">
        <v>321</v>
      </c>
      <c r="J98" s="113" t="s">
        <v>333</v>
      </c>
      <c r="K98" s="113"/>
      <c r="L98" s="113" t="s">
        <v>73</v>
      </c>
      <c r="M98" s="113">
        <v>1</v>
      </c>
      <c r="N98" s="113" t="s">
        <v>325</v>
      </c>
      <c r="O98" s="113" t="s">
        <v>33</v>
      </c>
      <c r="P98" s="117" t="s">
        <v>34</v>
      </c>
      <c r="Q98" s="121">
        <v>0.13</v>
      </c>
      <c r="R98" s="122">
        <f t="shared" si="7"/>
        <v>79.646017699115</v>
      </c>
      <c r="S98" s="123">
        <f t="shared" si="8"/>
        <v>79.646017699115</v>
      </c>
      <c r="T98" s="124">
        <v>90</v>
      </c>
      <c r="U98" s="125">
        <f t="shared" si="6"/>
        <v>90</v>
      </c>
      <c r="V98" s="126">
        <f t="shared" si="9"/>
        <v>10.353982300885</v>
      </c>
      <c r="W98" s="122">
        <f t="shared" si="10"/>
        <v>10.353982300885</v>
      </c>
      <c r="X98" s="122">
        <f t="shared" si="11"/>
        <v>0</v>
      </c>
      <c r="Y98" s="113" t="s">
        <v>35</v>
      </c>
      <c r="Z98" s="102" t="s">
        <v>35</v>
      </c>
      <c r="AA98" s="113" t="s">
        <v>58</v>
      </c>
      <c r="AB98" s="113" t="s">
        <v>59</v>
      </c>
      <c r="AC98" s="116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116"/>
      <c r="DN98" s="116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116"/>
      <c r="DZ98" s="116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16"/>
      <c r="EL98" s="116"/>
      <c r="EM98" s="116"/>
      <c r="EN98" s="116"/>
      <c r="EO98" s="116"/>
      <c r="EP98" s="116"/>
      <c r="EQ98" s="116"/>
      <c r="ER98" s="116"/>
      <c r="ES98" s="116"/>
      <c r="ET98" s="116"/>
      <c r="EU98" s="116"/>
      <c r="EV98" s="116"/>
      <c r="EW98" s="116"/>
      <c r="EX98" s="116"/>
      <c r="EY98" s="116"/>
      <c r="EZ98" s="116"/>
      <c r="FA98" s="116"/>
      <c r="FB98" s="116"/>
      <c r="FC98" s="116"/>
      <c r="FD98" s="116"/>
      <c r="FE98" s="116"/>
      <c r="FF98" s="116"/>
      <c r="FG98" s="116"/>
      <c r="FH98" s="116"/>
      <c r="FI98" s="116"/>
      <c r="FJ98" s="116"/>
      <c r="FK98" s="116"/>
      <c r="FL98" s="116"/>
      <c r="FM98" s="116"/>
      <c r="FN98" s="116"/>
      <c r="FO98" s="116"/>
      <c r="FP98" s="116"/>
      <c r="FQ98" s="116"/>
      <c r="FR98" s="116"/>
      <c r="FS98" s="116"/>
      <c r="FT98" s="116"/>
      <c r="FU98" s="116"/>
      <c r="FV98" s="116"/>
      <c r="FW98" s="116"/>
      <c r="FX98" s="116"/>
      <c r="FY98" s="116"/>
      <c r="FZ98" s="116"/>
      <c r="GA98" s="116"/>
      <c r="GB98" s="116"/>
      <c r="GC98" s="116"/>
      <c r="GD98" s="116"/>
      <c r="GE98" s="116"/>
      <c r="GF98" s="116"/>
      <c r="GG98" s="116"/>
      <c r="GH98" s="116"/>
      <c r="GI98" s="116"/>
      <c r="GJ98" s="116"/>
      <c r="GK98" s="116"/>
      <c r="GL98" s="116"/>
      <c r="GM98" s="116"/>
      <c r="GN98" s="116"/>
      <c r="GO98" s="116"/>
      <c r="GP98" s="116"/>
      <c r="GQ98" s="116"/>
      <c r="GR98" s="116"/>
      <c r="GS98" s="116"/>
    </row>
    <row r="99" s="102" customFormat="1" spans="1:201">
      <c r="A99" s="110">
        <v>45232</v>
      </c>
      <c r="B99" s="110"/>
      <c r="C99" s="111" t="s">
        <v>53</v>
      </c>
      <c r="D99" s="110" t="s">
        <v>77</v>
      </c>
      <c r="E99" s="112"/>
      <c r="F99" s="113" t="s">
        <v>334</v>
      </c>
      <c r="G99" s="113"/>
      <c r="H99" s="113" t="s">
        <v>28</v>
      </c>
      <c r="I99" s="113" t="s">
        <v>335</v>
      </c>
      <c r="J99" s="113" t="s">
        <v>336</v>
      </c>
      <c r="K99" s="113"/>
      <c r="L99" s="113" t="s">
        <v>73</v>
      </c>
      <c r="M99" s="113">
        <v>500</v>
      </c>
      <c r="N99" s="113" t="s">
        <v>32</v>
      </c>
      <c r="O99" s="113" t="s">
        <v>33</v>
      </c>
      <c r="P99" s="117" t="s">
        <v>34</v>
      </c>
      <c r="Q99" s="121">
        <v>0.13</v>
      </c>
      <c r="R99" s="122">
        <f t="shared" si="7"/>
        <v>0.088495575221239</v>
      </c>
      <c r="S99" s="123">
        <f t="shared" si="8"/>
        <v>44.2477876106195</v>
      </c>
      <c r="T99" s="124">
        <v>0.1</v>
      </c>
      <c r="U99" s="125">
        <f t="shared" si="6"/>
        <v>50</v>
      </c>
      <c r="V99" s="126">
        <f t="shared" si="9"/>
        <v>5.75221238938052</v>
      </c>
      <c r="W99" s="122">
        <f t="shared" si="10"/>
        <v>5.75221238938053</v>
      </c>
      <c r="X99" s="122">
        <f t="shared" si="11"/>
        <v>7.105427357601e-15</v>
      </c>
      <c r="Y99" s="113" t="s">
        <v>35</v>
      </c>
      <c r="Z99" s="102" t="s">
        <v>35</v>
      </c>
      <c r="AA99" s="113" t="s">
        <v>58</v>
      </c>
      <c r="AB99" s="113" t="s">
        <v>59</v>
      </c>
      <c r="AC99" s="116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  <c r="DK99" s="116"/>
      <c r="DL99" s="116"/>
      <c r="DM99" s="116"/>
      <c r="DN99" s="116"/>
      <c r="DO99" s="116"/>
      <c r="DP99" s="116"/>
      <c r="DQ99" s="116"/>
      <c r="DR99" s="116"/>
      <c r="DS99" s="116"/>
      <c r="DT99" s="116"/>
      <c r="DU99" s="116"/>
      <c r="DV99" s="116"/>
      <c r="DW99" s="116"/>
      <c r="DX99" s="116"/>
      <c r="DY99" s="116"/>
      <c r="DZ99" s="116"/>
      <c r="EA99" s="116"/>
      <c r="EB99" s="116"/>
      <c r="EC99" s="116"/>
      <c r="ED99" s="116"/>
      <c r="EE99" s="116"/>
      <c r="EF99" s="116"/>
      <c r="EG99" s="116"/>
      <c r="EH99" s="116"/>
      <c r="EI99" s="116"/>
      <c r="EJ99" s="116"/>
      <c r="EK99" s="116"/>
      <c r="EL99" s="116"/>
      <c r="EM99" s="116"/>
      <c r="EN99" s="116"/>
      <c r="EO99" s="116"/>
      <c r="EP99" s="116"/>
      <c r="EQ99" s="116"/>
      <c r="ER99" s="116"/>
      <c r="ES99" s="116"/>
      <c r="ET99" s="116"/>
      <c r="EU99" s="116"/>
      <c r="EV99" s="116"/>
      <c r="EW99" s="116"/>
      <c r="EX99" s="116"/>
      <c r="EY99" s="116"/>
      <c r="EZ99" s="116"/>
      <c r="FA99" s="116"/>
      <c r="FB99" s="116"/>
      <c r="FC99" s="116"/>
      <c r="FD99" s="116"/>
      <c r="FE99" s="116"/>
      <c r="FF99" s="116"/>
      <c r="FG99" s="116"/>
      <c r="FH99" s="116"/>
      <c r="FI99" s="116"/>
      <c r="FJ99" s="116"/>
      <c r="FK99" s="116"/>
      <c r="FL99" s="116"/>
      <c r="FM99" s="116"/>
      <c r="FN99" s="116"/>
      <c r="FO99" s="116"/>
      <c r="FP99" s="116"/>
      <c r="FQ99" s="116"/>
      <c r="FR99" s="116"/>
      <c r="FS99" s="116"/>
      <c r="FT99" s="116"/>
      <c r="FU99" s="116"/>
      <c r="FV99" s="116"/>
      <c r="FW99" s="116"/>
      <c r="FX99" s="116"/>
      <c r="FY99" s="116"/>
      <c r="FZ99" s="116"/>
      <c r="GA99" s="116"/>
      <c r="GB99" s="116"/>
      <c r="GC99" s="116"/>
      <c r="GD99" s="116"/>
      <c r="GE99" s="116"/>
      <c r="GF99" s="116"/>
      <c r="GG99" s="116"/>
      <c r="GH99" s="116"/>
      <c r="GI99" s="116"/>
      <c r="GJ99" s="116"/>
      <c r="GK99" s="116"/>
      <c r="GL99" s="116"/>
      <c r="GM99" s="116"/>
      <c r="GN99" s="116"/>
      <c r="GO99" s="116"/>
      <c r="GP99" s="116"/>
      <c r="GQ99" s="116"/>
      <c r="GR99" s="116"/>
      <c r="GS99" s="116"/>
    </row>
    <row r="100" s="102" customFormat="1" spans="1:201">
      <c r="A100" s="110">
        <v>45232</v>
      </c>
      <c r="B100" s="110"/>
      <c r="C100" s="111" t="s">
        <v>53</v>
      </c>
      <c r="D100" s="110" t="s">
        <v>77</v>
      </c>
      <c r="E100" s="112"/>
      <c r="F100" s="113" t="s">
        <v>337</v>
      </c>
      <c r="G100" s="113"/>
      <c r="H100" s="113" t="s">
        <v>28</v>
      </c>
      <c r="I100" s="113" t="s">
        <v>338</v>
      </c>
      <c r="J100" s="113" t="s">
        <v>339</v>
      </c>
      <c r="K100" s="113"/>
      <c r="L100" s="113" t="s">
        <v>73</v>
      </c>
      <c r="M100" s="113">
        <v>1</v>
      </c>
      <c r="N100" s="113" t="s">
        <v>325</v>
      </c>
      <c r="O100" s="113" t="s">
        <v>33</v>
      </c>
      <c r="P100" s="117" t="s">
        <v>34</v>
      </c>
      <c r="Q100" s="121">
        <v>0.13</v>
      </c>
      <c r="R100" s="122">
        <f t="shared" si="7"/>
        <v>44.2477876106195</v>
      </c>
      <c r="S100" s="123">
        <f t="shared" si="8"/>
        <v>44.2477876106195</v>
      </c>
      <c r="T100" s="124">
        <v>50</v>
      </c>
      <c r="U100" s="125">
        <f t="shared" si="6"/>
        <v>50</v>
      </c>
      <c r="V100" s="126">
        <f t="shared" si="9"/>
        <v>5.75221238938052</v>
      </c>
      <c r="W100" s="122">
        <f t="shared" si="10"/>
        <v>5.75221238938053</v>
      </c>
      <c r="X100" s="122">
        <f t="shared" si="11"/>
        <v>7.99360577730113e-15</v>
      </c>
      <c r="Y100" s="113" t="s">
        <v>35</v>
      </c>
      <c r="Z100" s="102" t="s">
        <v>35</v>
      </c>
      <c r="AA100" s="113" t="s">
        <v>58</v>
      </c>
      <c r="AB100" s="113" t="s">
        <v>59</v>
      </c>
      <c r="AC100" s="116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116"/>
      <c r="DL100" s="116"/>
      <c r="DM100" s="116"/>
      <c r="DN100" s="116"/>
      <c r="DO100" s="116"/>
      <c r="DP100" s="116"/>
      <c r="DQ100" s="116"/>
      <c r="DR100" s="116"/>
      <c r="DS100" s="116"/>
      <c r="DT100" s="116"/>
      <c r="DU100" s="116"/>
      <c r="DV100" s="116"/>
      <c r="DW100" s="116"/>
      <c r="DX100" s="116"/>
      <c r="DY100" s="116"/>
      <c r="DZ100" s="116"/>
      <c r="EA100" s="116"/>
      <c r="EB100" s="116"/>
      <c r="EC100" s="116"/>
      <c r="ED100" s="116"/>
      <c r="EE100" s="116"/>
      <c r="EF100" s="116"/>
      <c r="EG100" s="116"/>
      <c r="EH100" s="116"/>
      <c r="EI100" s="116"/>
      <c r="EJ100" s="116"/>
      <c r="EK100" s="116"/>
      <c r="EL100" s="116"/>
      <c r="EM100" s="116"/>
      <c r="EN100" s="116"/>
      <c r="EO100" s="116"/>
      <c r="EP100" s="116"/>
      <c r="EQ100" s="116"/>
      <c r="ER100" s="116"/>
      <c r="ES100" s="116"/>
      <c r="ET100" s="116"/>
      <c r="EU100" s="116"/>
      <c r="EV100" s="116"/>
      <c r="EW100" s="116"/>
      <c r="EX100" s="116"/>
      <c r="EY100" s="116"/>
      <c r="EZ100" s="116"/>
      <c r="FA100" s="116"/>
      <c r="FB100" s="116"/>
      <c r="FC100" s="116"/>
      <c r="FD100" s="116"/>
      <c r="FE100" s="116"/>
      <c r="FF100" s="116"/>
      <c r="FG100" s="116"/>
      <c r="FH100" s="116"/>
      <c r="FI100" s="116"/>
      <c r="FJ100" s="116"/>
      <c r="FK100" s="116"/>
      <c r="FL100" s="116"/>
      <c r="FM100" s="116"/>
      <c r="FN100" s="116"/>
      <c r="FO100" s="116"/>
      <c r="FP100" s="116"/>
      <c r="FQ100" s="116"/>
      <c r="FR100" s="116"/>
      <c r="FS100" s="116"/>
      <c r="FT100" s="116"/>
      <c r="FU100" s="116"/>
      <c r="FV100" s="116"/>
      <c r="FW100" s="116"/>
      <c r="FX100" s="116"/>
      <c r="FY100" s="116"/>
      <c r="FZ100" s="116"/>
      <c r="GA100" s="116"/>
      <c r="GB100" s="116"/>
      <c r="GC100" s="116"/>
      <c r="GD100" s="116"/>
      <c r="GE100" s="116"/>
      <c r="GF100" s="116"/>
      <c r="GG100" s="116"/>
      <c r="GH100" s="116"/>
      <c r="GI100" s="116"/>
      <c r="GJ100" s="116"/>
      <c r="GK100" s="116"/>
      <c r="GL100" s="116"/>
      <c r="GM100" s="116"/>
      <c r="GN100" s="116"/>
      <c r="GO100" s="116"/>
      <c r="GP100" s="116"/>
      <c r="GQ100" s="116"/>
      <c r="GR100" s="116"/>
      <c r="GS100" s="116"/>
    </row>
    <row r="101" s="102" customFormat="1" spans="1:201">
      <c r="A101" s="110">
        <v>45232</v>
      </c>
      <c r="B101" s="110"/>
      <c r="C101" s="111" t="s">
        <v>53</v>
      </c>
      <c r="D101" s="110" t="s">
        <v>77</v>
      </c>
      <c r="E101" s="112"/>
      <c r="F101" s="113" t="s">
        <v>340</v>
      </c>
      <c r="G101" s="113"/>
      <c r="H101" s="113" t="s">
        <v>28</v>
      </c>
      <c r="I101" s="113" t="s">
        <v>338</v>
      </c>
      <c r="J101" s="113" t="s">
        <v>341</v>
      </c>
      <c r="K101" s="113"/>
      <c r="L101" s="113" t="s">
        <v>73</v>
      </c>
      <c r="M101" s="113">
        <v>1</v>
      </c>
      <c r="N101" s="113" t="s">
        <v>325</v>
      </c>
      <c r="O101" s="113" t="s">
        <v>33</v>
      </c>
      <c r="P101" s="117" t="s">
        <v>34</v>
      </c>
      <c r="Q101" s="121">
        <v>0.13</v>
      </c>
      <c r="R101" s="122">
        <f t="shared" si="7"/>
        <v>15.929203539823</v>
      </c>
      <c r="S101" s="123">
        <f t="shared" si="8"/>
        <v>15.929203539823</v>
      </c>
      <c r="T101" s="124">
        <v>18</v>
      </c>
      <c r="U101" s="125">
        <f t="shared" si="6"/>
        <v>18</v>
      </c>
      <c r="V101" s="126">
        <f t="shared" si="9"/>
        <v>2.07079646017699</v>
      </c>
      <c r="W101" s="122">
        <f t="shared" si="10"/>
        <v>2.07079646017699</v>
      </c>
      <c r="X101" s="122">
        <f t="shared" si="11"/>
        <v>0</v>
      </c>
      <c r="Y101" s="113" t="s">
        <v>35</v>
      </c>
      <c r="Z101" s="102" t="s">
        <v>35</v>
      </c>
      <c r="AA101" s="113" t="s">
        <v>58</v>
      </c>
      <c r="AB101" s="113" t="s">
        <v>59</v>
      </c>
      <c r="AC101" s="116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6"/>
      <c r="EM101" s="116"/>
      <c r="EN101" s="116"/>
      <c r="EO101" s="116"/>
      <c r="EP101" s="116"/>
      <c r="EQ101" s="116"/>
      <c r="ER101" s="116"/>
      <c r="ES101" s="116"/>
      <c r="ET101" s="116"/>
      <c r="EU101" s="116"/>
      <c r="EV101" s="116"/>
      <c r="EW101" s="116"/>
      <c r="EX101" s="116"/>
      <c r="EY101" s="116"/>
      <c r="EZ101" s="116"/>
      <c r="FA101" s="116"/>
      <c r="FB101" s="116"/>
      <c r="FC101" s="116"/>
      <c r="FD101" s="116"/>
      <c r="FE101" s="116"/>
      <c r="FF101" s="116"/>
      <c r="FG101" s="116"/>
      <c r="FH101" s="116"/>
      <c r="FI101" s="116"/>
      <c r="FJ101" s="116"/>
      <c r="FK101" s="116"/>
      <c r="FL101" s="116"/>
      <c r="FM101" s="116"/>
      <c r="FN101" s="116"/>
      <c r="FO101" s="116"/>
      <c r="FP101" s="116"/>
      <c r="FQ101" s="116"/>
      <c r="FR101" s="116"/>
      <c r="FS101" s="116"/>
      <c r="FT101" s="116"/>
      <c r="FU101" s="116"/>
      <c r="FV101" s="116"/>
      <c r="FW101" s="116"/>
      <c r="FX101" s="116"/>
      <c r="FY101" s="116"/>
      <c r="FZ101" s="116"/>
      <c r="GA101" s="116"/>
      <c r="GB101" s="116"/>
      <c r="GC101" s="116"/>
      <c r="GD101" s="116"/>
      <c r="GE101" s="116"/>
      <c r="GF101" s="116"/>
      <c r="GG101" s="116"/>
      <c r="GH101" s="116"/>
      <c r="GI101" s="116"/>
      <c r="GJ101" s="116"/>
      <c r="GK101" s="116"/>
      <c r="GL101" s="116"/>
      <c r="GM101" s="116"/>
      <c r="GN101" s="116"/>
      <c r="GO101" s="116"/>
      <c r="GP101" s="116"/>
      <c r="GQ101" s="116"/>
      <c r="GR101" s="116"/>
      <c r="GS101" s="116"/>
    </row>
    <row r="102" s="102" customFormat="1" spans="1:201">
      <c r="A102" s="110">
        <v>45232</v>
      </c>
      <c r="B102" s="110"/>
      <c r="C102" s="111" t="s">
        <v>53</v>
      </c>
      <c r="D102" s="110" t="s">
        <v>77</v>
      </c>
      <c r="E102" s="112"/>
      <c r="F102" s="113" t="s">
        <v>342</v>
      </c>
      <c r="G102" s="113"/>
      <c r="H102" s="113" t="s">
        <v>28</v>
      </c>
      <c r="I102" s="113" t="s">
        <v>338</v>
      </c>
      <c r="J102" s="113" t="s">
        <v>343</v>
      </c>
      <c r="K102" s="113"/>
      <c r="L102" s="113" t="s">
        <v>73</v>
      </c>
      <c r="M102" s="113">
        <v>1</v>
      </c>
      <c r="N102" s="113" t="s">
        <v>325</v>
      </c>
      <c r="O102" s="113" t="s">
        <v>33</v>
      </c>
      <c r="P102" s="117" t="s">
        <v>34</v>
      </c>
      <c r="Q102" s="121">
        <v>0.13</v>
      </c>
      <c r="R102" s="122">
        <f t="shared" si="7"/>
        <v>15.929203539823</v>
      </c>
      <c r="S102" s="123">
        <f t="shared" si="8"/>
        <v>15.929203539823</v>
      </c>
      <c r="T102" s="124">
        <v>18</v>
      </c>
      <c r="U102" s="125">
        <f t="shared" si="6"/>
        <v>18</v>
      </c>
      <c r="V102" s="126">
        <f t="shared" si="9"/>
        <v>2.07079646017699</v>
      </c>
      <c r="W102" s="122">
        <f t="shared" si="10"/>
        <v>2.07079646017699</v>
      </c>
      <c r="X102" s="122">
        <f t="shared" si="11"/>
        <v>0</v>
      </c>
      <c r="Y102" s="113" t="s">
        <v>35</v>
      </c>
      <c r="Z102" s="102" t="s">
        <v>35</v>
      </c>
      <c r="AA102" s="113" t="s">
        <v>58</v>
      </c>
      <c r="AB102" s="113" t="s">
        <v>59</v>
      </c>
      <c r="AC102" s="116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  <c r="DK102" s="116"/>
      <c r="DL102" s="116"/>
      <c r="DM102" s="116"/>
      <c r="DN102" s="116"/>
      <c r="DO102" s="116"/>
      <c r="DP102" s="116"/>
      <c r="DQ102" s="116"/>
      <c r="DR102" s="116"/>
      <c r="DS102" s="116"/>
      <c r="DT102" s="116"/>
      <c r="DU102" s="116"/>
      <c r="DV102" s="116"/>
      <c r="DW102" s="116"/>
      <c r="DX102" s="116"/>
      <c r="DY102" s="116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116"/>
      <c r="EK102" s="116"/>
      <c r="EL102" s="116"/>
      <c r="EM102" s="116"/>
      <c r="EN102" s="116"/>
      <c r="EO102" s="116"/>
      <c r="EP102" s="116"/>
      <c r="EQ102" s="116"/>
      <c r="ER102" s="116"/>
      <c r="ES102" s="116"/>
      <c r="ET102" s="116"/>
      <c r="EU102" s="116"/>
      <c r="EV102" s="116"/>
      <c r="EW102" s="116"/>
      <c r="EX102" s="116"/>
      <c r="EY102" s="116"/>
      <c r="EZ102" s="116"/>
      <c r="FA102" s="116"/>
      <c r="FB102" s="116"/>
      <c r="FC102" s="116"/>
      <c r="FD102" s="116"/>
      <c r="FE102" s="116"/>
      <c r="FF102" s="116"/>
      <c r="FG102" s="116"/>
      <c r="FH102" s="116"/>
      <c r="FI102" s="116"/>
      <c r="FJ102" s="116"/>
      <c r="FK102" s="116"/>
      <c r="FL102" s="116"/>
      <c r="FM102" s="116"/>
      <c r="FN102" s="116"/>
      <c r="FO102" s="116"/>
      <c r="FP102" s="116"/>
      <c r="FQ102" s="116"/>
      <c r="FR102" s="116"/>
      <c r="FS102" s="116"/>
      <c r="FT102" s="116"/>
      <c r="FU102" s="116"/>
      <c r="FV102" s="116"/>
      <c r="FW102" s="116"/>
      <c r="FX102" s="116"/>
      <c r="FY102" s="116"/>
      <c r="FZ102" s="116"/>
      <c r="GA102" s="116"/>
      <c r="GB102" s="116"/>
      <c r="GC102" s="116"/>
      <c r="GD102" s="116"/>
      <c r="GE102" s="116"/>
      <c r="GF102" s="116"/>
      <c r="GG102" s="116"/>
      <c r="GH102" s="116"/>
      <c r="GI102" s="116"/>
      <c r="GJ102" s="116"/>
      <c r="GK102" s="116"/>
      <c r="GL102" s="116"/>
      <c r="GM102" s="116"/>
      <c r="GN102" s="116"/>
      <c r="GO102" s="116"/>
      <c r="GP102" s="116"/>
      <c r="GQ102" s="116"/>
      <c r="GR102" s="116"/>
      <c r="GS102" s="116"/>
    </row>
    <row r="103" s="102" customFormat="1" spans="1:201">
      <c r="A103" s="110">
        <v>45232</v>
      </c>
      <c r="B103" s="110"/>
      <c r="C103" s="111" t="s">
        <v>53</v>
      </c>
      <c r="D103" s="110" t="s">
        <v>77</v>
      </c>
      <c r="E103" s="112"/>
      <c r="F103" s="113" t="s">
        <v>344</v>
      </c>
      <c r="G103" s="113"/>
      <c r="H103" s="113" t="s">
        <v>28</v>
      </c>
      <c r="I103" s="113" t="s">
        <v>338</v>
      </c>
      <c r="J103" s="113" t="s">
        <v>345</v>
      </c>
      <c r="K103" s="113"/>
      <c r="L103" s="113" t="s">
        <v>73</v>
      </c>
      <c r="M103" s="113">
        <v>1</v>
      </c>
      <c r="N103" s="113" t="s">
        <v>325</v>
      </c>
      <c r="O103" s="113" t="s">
        <v>33</v>
      </c>
      <c r="P103" s="117" t="s">
        <v>34</v>
      </c>
      <c r="Q103" s="121">
        <v>0.13</v>
      </c>
      <c r="R103" s="122">
        <f t="shared" si="7"/>
        <v>15.929203539823</v>
      </c>
      <c r="S103" s="123">
        <f t="shared" si="8"/>
        <v>15.929203539823</v>
      </c>
      <c r="T103" s="124">
        <v>18</v>
      </c>
      <c r="U103" s="125">
        <f t="shared" si="6"/>
        <v>18</v>
      </c>
      <c r="V103" s="126">
        <f t="shared" si="9"/>
        <v>2.07079646017699</v>
      </c>
      <c r="W103" s="122">
        <f t="shared" si="10"/>
        <v>2.07079646017699</v>
      </c>
      <c r="X103" s="122">
        <f t="shared" si="11"/>
        <v>0</v>
      </c>
      <c r="Y103" s="113" t="s">
        <v>35</v>
      </c>
      <c r="Z103" s="102" t="s">
        <v>35</v>
      </c>
      <c r="AA103" s="113" t="s">
        <v>58</v>
      </c>
      <c r="AB103" s="113" t="s">
        <v>59</v>
      </c>
      <c r="AC103" s="116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6"/>
      <c r="EM103" s="116"/>
      <c r="EN103" s="116"/>
      <c r="EO103" s="116"/>
      <c r="EP103" s="116"/>
      <c r="EQ103" s="116"/>
      <c r="ER103" s="116"/>
      <c r="ES103" s="116"/>
      <c r="ET103" s="116"/>
      <c r="EU103" s="116"/>
      <c r="EV103" s="116"/>
      <c r="EW103" s="116"/>
      <c r="EX103" s="116"/>
      <c r="EY103" s="116"/>
      <c r="EZ103" s="116"/>
      <c r="FA103" s="116"/>
      <c r="FB103" s="116"/>
      <c r="FC103" s="116"/>
      <c r="FD103" s="116"/>
      <c r="FE103" s="116"/>
      <c r="FF103" s="116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16"/>
      <c r="FT103" s="116"/>
      <c r="FU103" s="116"/>
      <c r="FV103" s="116"/>
      <c r="FW103" s="116"/>
      <c r="FX103" s="116"/>
      <c r="FY103" s="116"/>
      <c r="FZ103" s="116"/>
      <c r="GA103" s="116"/>
      <c r="GB103" s="116"/>
      <c r="GC103" s="116"/>
      <c r="GD103" s="116"/>
      <c r="GE103" s="116"/>
      <c r="GF103" s="116"/>
      <c r="GG103" s="116"/>
      <c r="GH103" s="116"/>
      <c r="GI103" s="116"/>
      <c r="GJ103" s="116"/>
      <c r="GK103" s="116"/>
      <c r="GL103" s="116"/>
      <c r="GM103" s="116"/>
      <c r="GN103" s="116"/>
      <c r="GO103" s="116"/>
      <c r="GP103" s="116"/>
      <c r="GQ103" s="116"/>
      <c r="GR103" s="116"/>
      <c r="GS103" s="116"/>
    </row>
    <row r="104" s="102" customFormat="1" spans="1:201">
      <c r="A104" s="110">
        <v>45232</v>
      </c>
      <c r="B104" s="110"/>
      <c r="C104" s="111" t="s">
        <v>53</v>
      </c>
      <c r="D104" s="110" t="s">
        <v>77</v>
      </c>
      <c r="E104" s="112"/>
      <c r="F104" s="113" t="s">
        <v>346</v>
      </c>
      <c r="G104" s="113"/>
      <c r="H104" s="113" t="s">
        <v>28</v>
      </c>
      <c r="I104" s="113" t="s">
        <v>338</v>
      </c>
      <c r="J104" s="113" t="s">
        <v>347</v>
      </c>
      <c r="K104" s="113"/>
      <c r="L104" s="113" t="s">
        <v>73</v>
      </c>
      <c r="M104" s="113">
        <v>1</v>
      </c>
      <c r="N104" s="113" t="s">
        <v>325</v>
      </c>
      <c r="O104" s="113" t="s">
        <v>33</v>
      </c>
      <c r="P104" s="117" t="s">
        <v>34</v>
      </c>
      <c r="Q104" s="121">
        <v>0.13</v>
      </c>
      <c r="R104" s="122">
        <f t="shared" si="7"/>
        <v>15.929203539823</v>
      </c>
      <c r="S104" s="123">
        <f t="shared" si="8"/>
        <v>15.929203539823</v>
      </c>
      <c r="T104" s="124">
        <v>18</v>
      </c>
      <c r="U104" s="125">
        <f t="shared" si="6"/>
        <v>18</v>
      </c>
      <c r="V104" s="126">
        <f t="shared" si="9"/>
        <v>2.07079646017699</v>
      </c>
      <c r="W104" s="122">
        <f t="shared" si="10"/>
        <v>2.07079646017699</v>
      </c>
      <c r="X104" s="122">
        <f t="shared" si="11"/>
        <v>0</v>
      </c>
      <c r="Y104" s="113" t="s">
        <v>35</v>
      </c>
      <c r="Z104" s="102" t="s">
        <v>35</v>
      </c>
      <c r="AA104" s="113" t="s">
        <v>58</v>
      </c>
      <c r="AB104" s="113" t="s">
        <v>59</v>
      </c>
      <c r="AC104" s="116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6"/>
      <c r="EM104" s="116"/>
      <c r="EN104" s="116"/>
      <c r="EO104" s="116"/>
      <c r="EP104" s="116"/>
      <c r="EQ104" s="116"/>
      <c r="ER104" s="116"/>
      <c r="ES104" s="116"/>
      <c r="ET104" s="116"/>
      <c r="EU104" s="116"/>
      <c r="EV104" s="116"/>
      <c r="EW104" s="116"/>
      <c r="EX104" s="116"/>
      <c r="EY104" s="116"/>
      <c r="EZ104" s="116"/>
      <c r="FA104" s="116"/>
      <c r="FB104" s="116"/>
      <c r="FC104" s="116"/>
      <c r="FD104" s="116"/>
      <c r="FE104" s="116"/>
      <c r="FF104" s="116"/>
      <c r="FG104" s="116"/>
      <c r="FH104" s="116"/>
      <c r="FI104" s="116"/>
      <c r="FJ104" s="116"/>
      <c r="FK104" s="116"/>
      <c r="FL104" s="116"/>
      <c r="FM104" s="116"/>
      <c r="FN104" s="116"/>
      <c r="FO104" s="116"/>
      <c r="FP104" s="116"/>
      <c r="FQ104" s="116"/>
      <c r="FR104" s="116"/>
      <c r="FS104" s="116"/>
      <c r="FT104" s="116"/>
      <c r="FU104" s="116"/>
      <c r="FV104" s="116"/>
      <c r="FW104" s="116"/>
      <c r="FX104" s="116"/>
      <c r="FY104" s="116"/>
      <c r="FZ104" s="116"/>
      <c r="GA104" s="116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</row>
    <row r="105" s="102" customFormat="1" spans="1:201">
      <c r="A105" s="110">
        <v>45232</v>
      </c>
      <c r="B105" s="110"/>
      <c r="C105" s="111" t="s">
        <v>53</v>
      </c>
      <c r="D105" s="110" t="s">
        <v>77</v>
      </c>
      <c r="E105" s="112"/>
      <c r="F105" s="113" t="s">
        <v>348</v>
      </c>
      <c r="G105" s="113"/>
      <c r="H105" s="113" t="s">
        <v>28</v>
      </c>
      <c r="I105" s="113" t="s">
        <v>349</v>
      </c>
      <c r="J105" s="113" t="s">
        <v>350</v>
      </c>
      <c r="K105" s="113"/>
      <c r="L105" s="113" t="s">
        <v>73</v>
      </c>
      <c r="M105" s="113">
        <v>100</v>
      </c>
      <c r="N105" s="113" t="s">
        <v>32</v>
      </c>
      <c r="O105" s="113" t="s">
        <v>33</v>
      </c>
      <c r="P105" s="117" t="s">
        <v>34</v>
      </c>
      <c r="Q105" s="121">
        <v>0.13</v>
      </c>
      <c r="R105" s="122">
        <f t="shared" si="7"/>
        <v>2.83185840707965</v>
      </c>
      <c r="S105" s="123">
        <f t="shared" si="8"/>
        <v>283.185840707965</v>
      </c>
      <c r="T105" s="124">
        <v>3.2</v>
      </c>
      <c r="U105" s="125">
        <f t="shared" si="6"/>
        <v>320</v>
      </c>
      <c r="V105" s="126">
        <f t="shared" si="9"/>
        <v>36.8141592920354</v>
      </c>
      <c r="W105" s="122">
        <f t="shared" si="10"/>
        <v>36.8141592920354</v>
      </c>
      <c r="X105" s="122">
        <f t="shared" si="11"/>
        <v>0</v>
      </c>
      <c r="Y105" s="113" t="s">
        <v>35</v>
      </c>
      <c r="Z105" s="102" t="s">
        <v>35</v>
      </c>
      <c r="AA105" s="113" t="s">
        <v>58</v>
      </c>
      <c r="AB105" s="113" t="s">
        <v>59</v>
      </c>
      <c r="AC105" s="116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6"/>
      <c r="EM105" s="116"/>
      <c r="EN105" s="116"/>
      <c r="EO105" s="116"/>
      <c r="EP105" s="116"/>
      <c r="EQ105" s="116"/>
      <c r="ER105" s="116"/>
      <c r="ES105" s="116"/>
      <c r="ET105" s="116"/>
      <c r="EU105" s="116"/>
      <c r="EV105" s="116"/>
      <c r="EW105" s="116"/>
      <c r="EX105" s="116"/>
      <c r="EY105" s="116"/>
      <c r="EZ105" s="116"/>
      <c r="FA105" s="116"/>
      <c r="FB105" s="116"/>
      <c r="FC105" s="116"/>
      <c r="FD105" s="116"/>
      <c r="FE105" s="116"/>
      <c r="FF105" s="116"/>
      <c r="FG105" s="116"/>
      <c r="FH105" s="116"/>
      <c r="FI105" s="116"/>
      <c r="FJ105" s="116"/>
      <c r="FK105" s="116"/>
      <c r="FL105" s="116"/>
      <c r="FM105" s="116"/>
      <c r="FN105" s="116"/>
      <c r="FO105" s="116"/>
      <c r="FP105" s="116"/>
      <c r="FQ105" s="116"/>
      <c r="FR105" s="116"/>
      <c r="FS105" s="116"/>
      <c r="FT105" s="116"/>
      <c r="FU105" s="116"/>
      <c r="FV105" s="116"/>
      <c r="FW105" s="116"/>
      <c r="FX105" s="116"/>
      <c r="FY105" s="116"/>
      <c r="FZ105" s="116"/>
      <c r="GA105" s="116"/>
      <c r="GB105" s="116"/>
      <c r="GC105" s="116"/>
      <c r="GD105" s="116"/>
      <c r="GE105" s="116"/>
      <c r="GF105" s="116"/>
      <c r="GG105" s="116"/>
      <c r="GH105" s="116"/>
      <c r="GI105" s="116"/>
      <c r="GJ105" s="116"/>
      <c r="GK105" s="116"/>
      <c r="GL105" s="116"/>
      <c r="GM105" s="116"/>
      <c r="GN105" s="116"/>
      <c r="GO105" s="116"/>
      <c r="GP105" s="116"/>
      <c r="GQ105" s="116"/>
      <c r="GR105" s="116"/>
      <c r="GS105" s="116"/>
    </row>
    <row r="106" s="102" customFormat="1" spans="1:201">
      <c r="A106" s="110">
        <v>45232</v>
      </c>
      <c r="B106" s="110"/>
      <c r="C106" s="111" t="s">
        <v>53</v>
      </c>
      <c r="D106" s="110" t="s">
        <v>54</v>
      </c>
      <c r="E106" s="112"/>
      <c r="F106" s="113" t="s">
        <v>351</v>
      </c>
      <c r="G106" s="113"/>
      <c r="H106" s="113" t="s">
        <v>28</v>
      </c>
      <c r="I106" s="113" t="s">
        <v>352</v>
      </c>
      <c r="J106" s="113" t="s">
        <v>353</v>
      </c>
      <c r="K106" s="113"/>
      <c r="L106" s="113" t="s">
        <v>73</v>
      </c>
      <c r="M106" s="113">
        <v>1</v>
      </c>
      <c r="N106" s="113" t="s">
        <v>32</v>
      </c>
      <c r="O106" s="113" t="s">
        <v>33</v>
      </c>
      <c r="P106" s="117" t="s">
        <v>34</v>
      </c>
      <c r="Q106" s="121">
        <v>0.13</v>
      </c>
      <c r="R106" s="122">
        <f t="shared" si="7"/>
        <v>10.6194690265487</v>
      </c>
      <c r="S106" s="123">
        <f t="shared" si="8"/>
        <v>10.6194690265487</v>
      </c>
      <c r="T106" s="124">
        <v>12</v>
      </c>
      <c r="U106" s="125">
        <f t="shared" si="6"/>
        <v>12</v>
      </c>
      <c r="V106" s="126">
        <f t="shared" si="9"/>
        <v>1.38053097345133</v>
      </c>
      <c r="W106" s="122">
        <f t="shared" si="10"/>
        <v>1.38053097345133</v>
      </c>
      <c r="X106" s="122">
        <f t="shared" si="11"/>
        <v>0</v>
      </c>
      <c r="Y106" s="113" t="s">
        <v>35</v>
      </c>
      <c r="Z106" s="102" t="s">
        <v>35</v>
      </c>
      <c r="AA106" s="113" t="s">
        <v>58</v>
      </c>
      <c r="AB106" s="113" t="s">
        <v>59</v>
      </c>
      <c r="AC106" s="11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  <c r="DK106" s="116"/>
      <c r="DL106" s="116"/>
      <c r="DM106" s="116"/>
      <c r="DN106" s="116"/>
      <c r="DO106" s="116"/>
      <c r="DP106" s="116"/>
      <c r="DQ106" s="116"/>
      <c r="DR106" s="116"/>
      <c r="DS106" s="116"/>
      <c r="DT106" s="116"/>
      <c r="DU106" s="116"/>
      <c r="DV106" s="116"/>
      <c r="DW106" s="116"/>
      <c r="DX106" s="116"/>
      <c r="DY106" s="116"/>
      <c r="DZ106" s="116"/>
      <c r="EA106" s="116"/>
      <c r="EB106" s="116"/>
      <c r="EC106" s="116"/>
      <c r="ED106" s="116"/>
      <c r="EE106" s="116"/>
      <c r="EF106" s="116"/>
      <c r="EG106" s="116"/>
      <c r="EH106" s="116"/>
      <c r="EI106" s="116"/>
      <c r="EJ106" s="116"/>
      <c r="EK106" s="116"/>
      <c r="EL106" s="116"/>
      <c r="EM106" s="116"/>
      <c r="EN106" s="116"/>
      <c r="EO106" s="116"/>
      <c r="EP106" s="116"/>
      <c r="EQ106" s="116"/>
      <c r="ER106" s="116"/>
      <c r="ES106" s="116"/>
      <c r="ET106" s="116"/>
      <c r="EU106" s="116"/>
      <c r="EV106" s="116"/>
      <c r="EW106" s="116"/>
      <c r="EX106" s="116"/>
      <c r="EY106" s="116"/>
      <c r="EZ106" s="116"/>
      <c r="FA106" s="116"/>
      <c r="FB106" s="116"/>
      <c r="FC106" s="116"/>
      <c r="FD106" s="116"/>
      <c r="FE106" s="116"/>
      <c r="FF106" s="116"/>
      <c r="FG106" s="116"/>
      <c r="FH106" s="116"/>
      <c r="FI106" s="116"/>
      <c r="FJ106" s="116"/>
      <c r="FK106" s="116"/>
      <c r="FL106" s="116"/>
      <c r="FM106" s="116"/>
      <c r="FN106" s="116"/>
      <c r="FO106" s="116"/>
      <c r="FP106" s="116"/>
      <c r="FQ106" s="116"/>
      <c r="FR106" s="116"/>
      <c r="FS106" s="116"/>
      <c r="FT106" s="116"/>
      <c r="FU106" s="116"/>
      <c r="FV106" s="116"/>
      <c r="FW106" s="116"/>
      <c r="FX106" s="116"/>
      <c r="FY106" s="116"/>
      <c r="FZ106" s="116"/>
      <c r="GA106" s="116"/>
      <c r="GB106" s="116"/>
      <c r="GC106" s="116"/>
      <c r="GD106" s="116"/>
      <c r="GE106" s="116"/>
      <c r="GF106" s="116"/>
      <c r="GG106" s="116"/>
      <c r="GH106" s="116"/>
      <c r="GI106" s="116"/>
      <c r="GJ106" s="116"/>
      <c r="GK106" s="116"/>
      <c r="GL106" s="116"/>
      <c r="GM106" s="116"/>
      <c r="GN106" s="116"/>
      <c r="GO106" s="116"/>
      <c r="GP106" s="116"/>
      <c r="GQ106" s="116"/>
      <c r="GR106" s="116"/>
      <c r="GS106" s="116"/>
    </row>
    <row r="107" s="102" customFormat="1" spans="1:201">
      <c r="A107" s="110">
        <v>45232</v>
      </c>
      <c r="B107" s="110"/>
      <c r="C107" s="111" t="s">
        <v>53</v>
      </c>
      <c r="D107" s="110" t="s">
        <v>110</v>
      </c>
      <c r="E107" s="112"/>
      <c r="F107" s="113" t="s">
        <v>250</v>
      </c>
      <c r="H107" s="102" t="s">
        <v>113</v>
      </c>
      <c r="I107" s="113" t="s">
        <v>250</v>
      </c>
      <c r="J107" s="102" t="s">
        <v>250</v>
      </c>
      <c r="L107" s="102" t="s">
        <v>110</v>
      </c>
      <c r="M107" s="102">
        <v>1</v>
      </c>
      <c r="N107" s="113" t="s">
        <v>32</v>
      </c>
      <c r="O107" s="113" t="s">
        <v>33</v>
      </c>
      <c r="P107" s="117" t="s">
        <v>34</v>
      </c>
      <c r="Q107" s="121">
        <v>0.13</v>
      </c>
      <c r="R107" s="122">
        <f t="shared" si="7"/>
        <v>88.495575221239</v>
      </c>
      <c r="S107" s="123">
        <f t="shared" si="8"/>
        <v>88.495575221239</v>
      </c>
      <c r="T107" s="124">
        <v>100</v>
      </c>
      <c r="U107" s="127">
        <f t="shared" si="6"/>
        <v>100</v>
      </c>
      <c r="V107" s="128">
        <f t="shared" si="9"/>
        <v>11.504424778761</v>
      </c>
      <c r="W107" s="122">
        <f t="shared" si="10"/>
        <v>11.5044247787611</v>
      </c>
      <c r="X107" s="122">
        <f t="shared" si="11"/>
        <v>1.59872115546023e-14</v>
      </c>
      <c r="Y107" s="113" t="s">
        <v>35</v>
      </c>
      <c r="Z107" s="102" t="s">
        <v>35</v>
      </c>
      <c r="AA107" s="113" t="s">
        <v>116</v>
      </c>
      <c r="AB107" s="113" t="s">
        <v>59</v>
      </c>
      <c r="AC107" s="116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  <c r="DK107" s="116"/>
      <c r="DL107" s="116"/>
      <c r="DM107" s="116"/>
      <c r="DN107" s="116"/>
      <c r="DO107" s="116"/>
      <c r="DP107" s="116"/>
      <c r="DQ107" s="116"/>
      <c r="DR107" s="116"/>
      <c r="DS107" s="116"/>
      <c r="DT107" s="116"/>
      <c r="DU107" s="116"/>
      <c r="DV107" s="116"/>
      <c r="DW107" s="116"/>
      <c r="DX107" s="116"/>
      <c r="DY107" s="116"/>
      <c r="DZ107" s="116"/>
      <c r="EA107" s="116"/>
      <c r="EB107" s="116"/>
      <c r="EC107" s="116"/>
      <c r="ED107" s="116"/>
      <c r="EE107" s="116"/>
      <c r="EF107" s="116"/>
      <c r="EG107" s="116"/>
      <c r="EH107" s="116"/>
      <c r="EI107" s="116"/>
      <c r="EJ107" s="116"/>
      <c r="EK107" s="116"/>
      <c r="EL107" s="116"/>
      <c r="EM107" s="116"/>
      <c r="EN107" s="116"/>
      <c r="EO107" s="116"/>
      <c r="EP107" s="116"/>
      <c r="EQ107" s="116"/>
      <c r="ER107" s="116"/>
      <c r="ES107" s="116"/>
      <c r="ET107" s="116"/>
      <c r="EU107" s="116"/>
      <c r="EV107" s="116"/>
      <c r="EW107" s="116"/>
      <c r="EX107" s="116"/>
      <c r="EY107" s="116"/>
      <c r="EZ107" s="116"/>
      <c r="FA107" s="116"/>
      <c r="FB107" s="116"/>
      <c r="FC107" s="116"/>
      <c r="FD107" s="116"/>
      <c r="FE107" s="116"/>
      <c r="FF107" s="116"/>
      <c r="FG107" s="116"/>
      <c r="FH107" s="116"/>
      <c r="FI107" s="116"/>
      <c r="FJ107" s="116"/>
      <c r="FK107" s="116"/>
      <c r="FL107" s="116"/>
      <c r="FM107" s="116"/>
      <c r="FN107" s="116"/>
      <c r="FO107" s="116"/>
      <c r="FP107" s="116"/>
      <c r="FQ107" s="116"/>
      <c r="FR107" s="116"/>
      <c r="FS107" s="116"/>
      <c r="FT107" s="116"/>
      <c r="FU107" s="116"/>
      <c r="FV107" s="116"/>
      <c r="FW107" s="116"/>
      <c r="FX107" s="116"/>
      <c r="FY107" s="116"/>
      <c r="FZ107" s="116"/>
      <c r="GA107" s="116"/>
      <c r="GB107" s="116"/>
      <c r="GC107" s="116"/>
      <c r="GD107" s="116"/>
      <c r="GE107" s="116"/>
      <c r="GF107" s="116"/>
      <c r="GG107" s="116"/>
      <c r="GH107" s="116"/>
      <c r="GI107" s="116"/>
      <c r="GJ107" s="116"/>
      <c r="GK107" s="116"/>
      <c r="GL107" s="116"/>
      <c r="GM107" s="116"/>
      <c r="GN107" s="116"/>
      <c r="GO107" s="116"/>
      <c r="GP107" s="116"/>
      <c r="GQ107" s="116"/>
      <c r="GR107" s="116"/>
      <c r="GS107" s="116"/>
    </row>
    <row r="108" s="102" customFormat="1" spans="1:201">
      <c r="A108" s="110">
        <v>45250</v>
      </c>
      <c r="B108" s="110"/>
      <c r="C108" s="111" t="s">
        <v>53</v>
      </c>
      <c r="D108" s="110" t="s">
        <v>54</v>
      </c>
      <c r="E108" s="112"/>
      <c r="F108" s="113" t="s">
        <v>354</v>
      </c>
      <c r="G108" s="113"/>
      <c r="H108" s="113" t="s">
        <v>28</v>
      </c>
      <c r="I108" s="113" t="s">
        <v>108</v>
      </c>
      <c r="J108" s="113" t="s">
        <v>355</v>
      </c>
      <c r="K108" s="113"/>
      <c r="L108" s="113" t="s">
        <v>73</v>
      </c>
      <c r="M108" s="113">
        <v>200</v>
      </c>
      <c r="N108" s="113" t="s">
        <v>32</v>
      </c>
      <c r="O108" s="113" t="s">
        <v>33</v>
      </c>
      <c r="P108" s="117" t="s">
        <v>34</v>
      </c>
      <c r="Q108" s="121">
        <v>0.13</v>
      </c>
      <c r="R108" s="122">
        <f t="shared" si="7"/>
        <v>1.5929203539823</v>
      </c>
      <c r="S108" s="123">
        <f t="shared" si="8"/>
        <v>318.58407079646</v>
      </c>
      <c r="T108" s="124">
        <v>1.8</v>
      </c>
      <c r="U108" s="125">
        <f t="shared" si="6"/>
        <v>360</v>
      </c>
      <c r="V108" s="126">
        <f t="shared" si="9"/>
        <v>41.4159292035397</v>
      </c>
      <c r="W108" s="122">
        <f t="shared" si="10"/>
        <v>41.4159292035398</v>
      </c>
      <c r="X108" s="122">
        <f t="shared" si="11"/>
        <v>8.5265128291212e-14</v>
      </c>
      <c r="Y108" s="113" t="s">
        <v>35</v>
      </c>
      <c r="Z108" s="102" t="s">
        <v>35</v>
      </c>
      <c r="AA108" s="113" t="s">
        <v>58</v>
      </c>
      <c r="AB108" s="113" t="s">
        <v>59</v>
      </c>
      <c r="AC108" s="116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  <c r="DK108" s="116"/>
      <c r="DL108" s="116"/>
      <c r="DM108" s="116"/>
      <c r="DN108" s="116"/>
      <c r="DO108" s="116"/>
      <c r="DP108" s="116"/>
      <c r="DQ108" s="116"/>
      <c r="DR108" s="116"/>
      <c r="DS108" s="116"/>
      <c r="DT108" s="116"/>
      <c r="DU108" s="116"/>
      <c r="DV108" s="116"/>
      <c r="DW108" s="116"/>
      <c r="DX108" s="116"/>
      <c r="DY108" s="116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116"/>
      <c r="EK108" s="116"/>
      <c r="EL108" s="116"/>
      <c r="EM108" s="116"/>
      <c r="EN108" s="116"/>
      <c r="EO108" s="116"/>
      <c r="EP108" s="116"/>
      <c r="EQ108" s="116"/>
      <c r="ER108" s="116"/>
      <c r="ES108" s="116"/>
      <c r="ET108" s="116"/>
      <c r="EU108" s="116"/>
      <c r="EV108" s="116"/>
      <c r="EW108" s="116"/>
      <c r="EX108" s="116"/>
      <c r="EY108" s="116"/>
      <c r="EZ108" s="116"/>
      <c r="FA108" s="116"/>
      <c r="FB108" s="116"/>
      <c r="FC108" s="116"/>
      <c r="FD108" s="116"/>
      <c r="FE108" s="116"/>
      <c r="FF108" s="116"/>
      <c r="FG108" s="116"/>
      <c r="FH108" s="116"/>
      <c r="FI108" s="116"/>
      <c r="FJ108" s="116"/>
      <c r="FK108" s="116"/>
      <c r="FL108" s="116"/>
      <c r="FM108" s="116"/>
      <c r="FN108" s="116"/>
      <c r="FO108" s="116"/>
      <c r="FP108" s="116"/>
      <c r="FQ108" s="116"/>
      <c r="FR108" s="116"/>
      <c r="FS108" s="116"/>
      <c r="FT108" s="116"/>
      <c r="FU108" s="116"/>
      <c r="FV108" s="116"/>
      <c r="FW108" s="116"/>
      <c r="FX108" s="116"/>
      <c r="FY108" s="116"/>
      <c r="FZ108" s="116"/>
      <c r="GA108" s="116"/>
      <c r="GB108" s="116"/>
      <c r="GC108" s="116"/>
      <c r="GD108" s="116"/>
      <c r="GE108" s="116"/>
      <c r="GF108" s="116"/>
      <c r="GG108" s="116"/>
      <c r="GH108" s="116"/>
      <c r="GI108" s="116"/>
      <c r="GJ108" s="116"/>
      <c r="GK108" s="116"/>
      <c r="GL108" s="116"/>
      <c r="GM108" s="116"/>
      <c r="GN108" s="116"/>
      <c r="GO108" s="116"/>
      <c r="GP108" s="116"/>
      <c r="GQ108" s="116"/>
      <c r="GR108" s="116"/>
      <c r="GS108" s="116"/>
    </row>
    <row r="109" s="102" customFormat="1" spans="1:201">
      <c r="A109" s="110">
        <v>45250</v>
      </c>
      <c r="B109" s="110"/>
      <c r="C109" s="111" t="s">
        <v>53</v>
      </c>
      <c r="D109" s="110" t="s">
        <v>54</v>
      </c>
      <c r="E109" s="112"/>
      <c r="F109" s="113" t="s">
        <v>356</v>
      </c>
      <c r="G109" s="113"/>
      <c r="H109" s="113" t="s">
        <v>28</v>
      </c>
      <c r="I109" s="113" t="s">
        <v>357</v>
      </c>
      <c r="J109" s="113" t="s">
        <v>358</v>
      </c>
      <c r="K109" s="113"/>
      <c r="L109" s="113" t="s">
        <v>73</v>
      </c>
      <c r="M109" s="113">
        <v>10</v>
      </c>
      <c r="N109" s="113" t="s">
        <v>359</v>
      </c>
      <c r="O109" s="113" t="s">
        <v>33</v>
      </c>
      <c r="P109" s="117" t="s">
        <v>34</v>
      </c>
      <c r="Q109" s="121">
        <v>0.13</v>
      </c>
      <c r="R109" s="122">
        <f t="shared" si="7"/>
        <v>0.442477876106195</v>
      </c>
      <c r="S109" s="123">
        <f t="shared" si="8"/>
        <v>4.42477876106195</v>
      </c>
      <c r="T109" s="124">
        <v>0.5</v>
      </c>
      <c r="U109" s="125">
        <f t="shared" si="6"/>
        <v>5</v>
      </c>
      <c r="V109" s="126">
        <f t="shared" si="9"/>
        <v>0.575221238938052</v>
      </c>
      <c r="W109" s="122">
        <f t="shared" si="10"/>
        <v>0.575221238938053</v>
      </c>
      <c r="X109" s="122">
        <f t="shared" si="11"/>
        <v>0</v>
      </c>
      <c r="Y109" s="113" t="s">
        <v>35</v>
      </c>
      <c r="Z109" s="102" t="s">
        <v>35</v>
      </c>
      <c r="AA109" s="113" t="s">
        <v>58</v>
      </c>
      <c r="AB109" s="113" t="s">
        <v>59</v>
      </c>
      <c r="AC109" s="116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  <c r="DK109" s="116"/>
      <c r="DL109" s="116"/>
      <c r="DM109" s="116"/>
      <c r="DN109" s="116"/>
      <c r="DO109" s="116"/>
      <c r="DP109" s="116"/>
      <c r="DQ109" s="116"/>
      <c r="DR109" s="116"/>
      <c r="DS109" s="116"/>
      <c r="DT109" s="116"/>
      <c r="DU109" s="116"/>
      <c r="DV109" s="116"/>
      <c r="DW109" s="116"/>
      <c r="DX109" s="116"/>
      <c r="DY109" s="116"/>
      <c r="DZ109" s="116"/>
      <c r="EA109" s="116"/>
      <c r="EB109" s="116"/>
      <c r="EC109" s="116"/>
      <c r="ED109" s="116"/>
      <c r="EE109" s="116"/>
      <c r="EF109" s="116"/>
      <c r="EG109" s="116"/>
      <c r="EH109" s="116"/>
      <c r="EI109" s="116"/>
      <c r="EJ109" s="116"/>
      <c r="EK109" s="116"/>
      <c r="EL109" s="116"/>
      <c r="EM109" s="116"/>
      <c r="EN109" s="116"/>
      <c r="EO109" s="116"/>
      <c r="EP109" s="116"/>
      <c r="EQ109" s="116"/>
      <c r="ER109" s="116"/>
      <c r="ES109" s="116"/>
      <c r="ET109" s="116"/>
      <c r="EU109" s="116"/>
      <c r="EV109" s="116"/>
      <c r="EW109" s="116"/>
      <c r="EX109" s="116"/>
      <c r="EY109" s="116"/>
      <c r="EZ109" s="116"/>
      <c r="FA109" s="116"/>
      <c r="FB109" s="116"/>
      <c r="FC109" s="116"/>
      <c r="FD109" s="116"/>
      <c r="FE109" s="116"/>
      <c r="FF109" s="116"/>
      <c r="FG109" s="116"/>
      <c r="FH109" s="116"/>
      <c r="FI109" s="116"/>
      <c r="FJ109" s="116"/>
      <c r="FK109" s="116"/>
      <c r="FL109" s="116"/>
      <c r="FM109" s="116"/>
      <c r="FN109" s="116"/>
      <c r="FO109" s="116"/>
      <c r="FP109" s="116"/>
      <c r="FQ109" s="116"/>
      <c r="FR109" s="116"/>
      <c r="FS109" s="116"/>
      <c r="FT109" s="116"/>
      <c r="FU109" s="116"/>
      <c r="FV109" s="116"/>
      <c r="FW109" s="116"/>
      <c r="FX109" s="116"/>
      <c r="FY109" s="116"/>
      <c r="FZ109" s="116"/>
      <c r="GA109" s="116"/>
      <c r="GB109" s="116"/>
      <c r="GC109" s="116"/>
      <c r="GD109" s="116"/>
      <c r="GE109" s="116"/>
      <c r="GF109" s="116"/>
      <c r="GG109" s="116"/>
      <c r="GH109" s="116"/>
      <c r="GI109" s="116"/>
      <c r="GJ109" s="116"/>
      <c r="GK109" s="116"/>
      <c r="GL109" s="116"/>
      <c r="GM109" s="116"/>
      <c r="GN109" s="116"/>
      <c r="GO109" s="116"/>
      <c r="GP109" s="116"/>
      <c r="GQ109" s="116"/>
      <c r="GR109" s="116"/>
      <c r="GS109" s="116"/>
    </row>
    <row r="110" s="102" customFormat="1" spans="1:201">
      <c r="A110" s="110">
        <v>45252</v>
      </c>
      <c r="B110" s="110"/>
      <c r="C110" s="111" t="s">
        <v>53</v>
      </c>
      <c r="D110" s="110" t="s">
        <v>77</v>
      </c>
      <c r="E110" s="112"/>
      <c r="F110" s="113" t="s">
        <v>360</v>
      </c>
      <c r="G110" s="113"/>
      <c r="H110" s="113" t="s">
        <v>28</v>
      </c>
      <c r="I110" s="113" t="s">
        <v>361</v>
      </c>
      <c r="J110" s="113" t="s">
        <v>362</v>
      </c>
      <c r="K110" s="113"/>
      <c r="L110" s="113" t="s">
        <v>73</v>
      </c>
      <c r="M110" s="113">
        <v>20</v>
      </c>
      <c r="N110" s="113" t="s">
        <v>32</v>
      </c>
      <c r="O110" s="113" t="s">
        <v>33</v>
      </c>
      <c r="P110" s="117" t="s">
        <v>34</v>
      </c>
      <c r="Q110" s="121">
        <v>0.13</v>
      </c>
      <c r="R110" s="122">
        <f t="shared" si="7"/>
        <v>19.9115044247788</v>
      </c>
      <c r="S110" s="123">
        <f t="shared" si="8"/>
        <v>398.230088495575</v>
      </c>
      <c r="T110" s="129">
        <v>22.5</v>
      </c>
      <c r="U110" s="125">
        <f t="shared" si="6"/>
        <v>450</v>
      </c>
      <c r="V110" s="126">
        <f t="shared" si="9"/>
        <v>51.7699115044247</v>
      </c>
      <c r="W110" s="122">
        <f t="shared" si="10"/>
        <v>51.7699115044248</v>
      </c>
      <c r="X110" s="122">
        <f t="shared" si="11"/>
        <v>5.6843418860808e-14</v>
      </c>
      <c r="Y110" s="113" t="s">
        <v>35</v>
      </c>
      <c r="Z110" s="102" t="s">
        <v>35</v>
      </c>
      <c r="AA110" s="113" t="s">
        <v>58</v>
      </c>
      <c r="AB110" s="113" t="s">
        <v>59</v>
      </c>
      <c r="AC110" s="116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  <c r="DK110" s="116"/>
      <c r="DL110" s="116"/>
      <c r="DM110" s="116"/>
      <c r="DN110" s="116"/>
      <c r="DO110" s="116"/>
      <c r="DP110" s="116"/>
      <c r="DQ110" s="116"/>
      <c r="DR110" s="116"/>
      <c r="DS110" s="116"/>
      <c r="DT110" s="116"/>
      <c r="DU110" s="116"/>
      <c r="DV110" s="116"/>
      <c r="DW110" s="116"/>
      <c r="DX110" s="116"/>
      <c r="DY110" s="116"/>
      <c r="DZ110" s="116"/>
      <c r="EA110" s="116"/>
      <c r="EB110" s="116"/>
      <c r="EC110" s="116"/>
      <c r="ED110" s="116"/>
      <c r="EE110" s="116"/>
      <c r="EF110" s="116"/>
      <c r="EG110" s="116"/>
      <c r="EH110" s="116"/>
      <c r="EI110" s="116"/>
      <c r="EJ110" s="116"/>
      <c r="EK110" s="116"/>
      <c r="EL110" s="116"/>
      <c r="EM110" s="116"/>
      <c r="EN110" s="116"/>
      <c r="EO110" s="116"/>
      <c r="EP110" s="116"/>
      <c r="EQ110" s="116"/>
      <c r="ER110" s="116"/>
      <c r="ES110" s="116"/>
      <c r="ET110" s="116"/>
      <c r="EU110" s="116"/>
      <c r="EV110" s="116"/>
      <c r="EW110" s="116"/>
      <c r="EX110" s="116"/>
      <c r="EY110" s="116"/>
      <c r="EZ110" s="116"/>
      <c r="FA110" s="116"/>
      <c r="FB110" s="116"/>
      <c r="FC110" s="116"/>
      <c r="FD110" s="116"/>
      <c r="FE110" s="116"/>
      <c r="FF110" s="116"/>
      <c r="FG110" s="116"/>
      <c r="FH110" s="116"/>
      <c r="FI110" s="116"/>
      <c r="FJ110" s="116"/>
      <c r="FK110" s="116"/>
      <c r="FL110" s="116"/>
      <c r="FM110" s="116"/>
      <c r="FN110" s="116"/>
      <c r="FO110" s="116"/>
      <c r="FP110" s="116"/>
      <c r="FQ110" s="116"/>
      <c r="FR110" s="116"/>
      <c r="FS110" s="116"/>
      <c r="FT110" s="116"/>
      <c r="FU110" s="116"/>
      <c r="FV110" s="116"/>
      <c r="FW110" s="116"/>
      <c r="FX110" s="116"/>
      <c r="FY110" s="116"/>
      <c r="FZ110" s="116"/>
      <c r="GA110" s="116"/>
      <c r="GB110" s="116"/>
      <c r="GC110" s="116"/>
      <c r="GD110" s="116"/>
      <c r="GE110" s="116"/>
      <c r="GF110" s="116"/>
      <c r="GG110" s="116"/>
      <c r="GH110" s="116"/>
      <c r="GI110" s="116"/>
      <c r="GJ110" s="116"/>
      <c r="GK110" s="116"/>
      <c r="GL110" s="116"/>
      <c r="GM110" s="116"/>
      <c r="GN110" s="116"/>
      <c r="GO110" s="116"/>
      <c r="GP110" s="116"/>
      <c r="GQ110" s="116"/>
      <c r="GR110" s="116"/>
      <c r="GS110" s="116"/>
    </row>
    <row r="111" s="102" customFormat="1" spans="1:201">
      <c r="A111" s="110">
        <v>45252</v>
      </c>
      <c r="B111" s="110"/>
      <c r="C111" s="111" t="s">
        <v>53</v>
      </c>
      <c r="D111" s="110" t="s">
        <v>77</v>
      </c>
      <c r="E111" s="112"/>
      <c r="F111" s="113" t="s">
        <v>363</v>
      </c>
      <c r="G111" s="113"/>
      <c r="H111" s="113" t="s">
        <v>28</v>
      </c>
      <c r="I111" s="113" t="s">
        <v>364</v>
      </c>
      <c r="J111" s="113" t="s">
        <v>365</v>
      </c>
      <c r="K111" s="113"/>
      <c r="L111" s="113" t="s">
        <v>73</v>
      </c>
      <c r="M111" s="113">
        <v>100</v>
      </c>
      <c r="N111" s="113" t="s">
        <v>32</v>
      </c>
      <c r="O111" s="113" t="s">
        <v>33</v>
      </c>
      <c r="P111" s="117" t="s">
        <v>34</v>
      </c>
      <c r="Q111" s="121">
        <v>0.13</v>
      </c>
      <c r="R111" s="122">
        <f t="shared" si="7"/>
        <v>2.83185840707965</v>
      </c>
      <c r="S111" s="123">
        <f t="shared" si="8"/>
        <v>283.185840707965</v>
      </c>
      <c r="T111" s="129">
        <v>3.2</v>
      </c>
      <c r="U111" s="125">
        <f t="shared" si="6"/>
        <v>320</v>
      </c>
      <c r="V111" s="126">
        <f t="shared" si="9"/>
        <v>36.8141592920354</v>
      </c>
      <c r="W111" s="122">
        <f t="shared" si="10"/>
        <v>36.8141592920354</v>
      </c>
      <c r="X111" s="122">
        <f t="shared" si="11"/>
        <v>0</v>
      </c>
      <c r="Y111" s="113" t="s">
        <v>35</v>
      </c>
      <c r="Z111" s="102" t="s">
        <v>35</v>
      </c>
      <c r="AA111" s="113" t="s">
        <v>58</v>
      </c>
      <c r="AB111" s="113" t="s">
        <v>59</v>
      </c>
      <c r="AC111" s="116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  <c r="DK111" s="116"/>
      <c r="DL111" s="116"/>
      <c r="DM111" s="116"/>
      <c r="DN111" s="116"/>
      <c r="DO111" s="116"/>
      <c r="DP111" s="116"/>
      <c r="DQ111" s="116"/>
      <c r="DR111" s="116"/>
      <c r="DS111" s="116"/>
      <c r="DT111" s="116"/>
      <c r="DU111" s="116"/>
      <c r="DV111" s="116"/>
      <c r="DW111" s="116"/>
      <c r="DX111" s="116"/>
      <c r="DY111" s="116"/>
      <c r="DZ111" s="116"/>
      <c r="EA111" s="116"/>
      <c r="EB111" s="116"/>
      <c r="EC111" s="116"/>
      <c r="ED111" s="116"/>
      <c r="EE111" s="116"/>
      <c r="EF111" s="116"/>
      <c r="EG111" s="116"/>
      <c r="EH111" s="116"/>
      <c r="EI111" s="116"/>
      <c r="EJ111" s="116"/>
      <c r="EK111" s="116"/>
      <c r="EL111" s="116"/>
      <c r="EM111" s="116"/>
      <c r="EN111" s="116"/>
      <c r="EO111" s="116"/>
      <c r="EP111" s="116"/>
      <c r="EQ111" s="116"/>
      <c r="ER111" s="116"/>
      <c r="ES111" s="116"/>
      <c r="ET111" s="116"/>
      <c r="EU111" s="116"/>
      <c r="EV111" s="116"/>
      <c r="EW111" s="116"/>
      <c r="EX111" s="116"/>
      <c r="EY111" s="116"/>
      <c r="EZ111" s="116"/>
      <c r="FA111" s="116"/>
      <c r="FB111" s="116"/>
      <c r="FC111" s="116"/>
      <c r="FD111" s="116"/>
      <c r="FE111" s="116"/>
      <c r="FF111" s="116"/>
      <c r="FG111" s="116"/>
      <c r="FH111" s="116"/>
      <c r="FI111" s="116"/>
      <c r="FJ111" s="116"/>
      <c r="FK111" s="116"/>
      <c r="FL111" s="116"/>
      <c r="FM111" s="116"/>
      <c r="FN111" s="116"/>
      <c r="FO111" s="116"/>
      <c r="FP111" s="116"/>
      <c r="FQ111" s="116"/>
      <c r="FR111" s="116"/>
      <c r="FS111" s="116"/>
      <c r="FT111" s="116"/>
      <c r="FU111" s="116"/>
      <c r="FV111" s="116"/>
      <c r="FW111" s="116"/>
      <c r="FX111" s="116"/>
      <c r="FY111" s="116"/>
      <c r="FZ111" s="116"/>
      <c r="GA111" s="116"/>
      <c r="GB111" s="116"/>
      <c r="GC111" s="116"/>
      <c r="GD111" s="116"/>
      <c r="GE111" s="116"/>
      <c r="GF111" s="116"/>
      <c r="GG111" s="116"/>
      <c r="GH111" s="116"/>
      <c r="GI111" s="116"/>
      <c r="GJ111" s="116"/>
      <c r="GK111" s="116"/>
      <c r="GL111" s="116"/>
      <c r="GM111" s="116"/>
      <c r="GN111" s="116"/>
      <c r="GO111" s="116"/>
      <c r="GP111" s="116"/>
      <c r="GQ111" s="116"/>
      <c r="GR111" s="116"/>
      <c r="GS111" s="116"/>
    </row>
    <row r="112" s="102" customFormat="1" spans="1:201">
      <c r="A112" s="110">
        <v>45252</v>
      </c>
      <c r="B112" s="110"/>
      <c r="C112" s="111" t="s">
        <v>53</v>
      </c>
      <c r="D112" s="110" t="s">
        <v>77</v>
      </c>
      <c r="E112" s="112"/>
      <c r="F112" s="113" t="s">
        <v>366</v>
      </c>
      <c r="G112" s="113"/>
      <c r="H112" s="113" t="s">
        <v>28</v>
      </c>
      <c r="I112" s="113" t="s">
        <v>367</v>
      </c>
      <c r="J112" s="113" t="s">
        <v>368</v>
      </c>
      <c r="K112" s="113"/>
      <c r="L112" s="113" t="s">
        <v>73</v>
      </c>
      <c r="M112" s="113">
        <v>10</v>
      </c>
      <c r="N112" s="113" t="s">
        <v>32</v>
      </c>
      <c r="O112" s="113" t="s">
        <v>33</v>
      </c>
      <c r="P112" s="117" t="s">
        <v>34</v>
      </c>
      <c r="Q112" s="121">
        <v>0.13</v>
      </c>
      <c r="R112" s="122">
        <f t="shared" si="7"/>
        <v>5.30973451327434</v>
      </c>
      <c r="S112" s="123">
        <f t="shared" si="8"/>
        <v>53.0973451327434</v>
      </c>
      <c r="T112" s="129">
        <v>6</v>
      </c>
      <c r="U112" s="125">
        <f t="shared" si="6"/>
        <v>60</v>
      </c>
      <c r="V112" s="126">
        <f t="shared" si="9"/>
        <v>6.90265486725664</v>
      </c>
      <c r="W112" s="122">
        <f t="shared" si="10"/>
        <v>6.90265486725664</v>
      </c>
      <c r="X112" s="122">
        <f t="shared" si="11"/>
        <v>0</v>
      </c>
      <c r="Y112" s="113" t="s">
        <v>35</v>
      </c>
      <c r="Z112" s="102" t="s">
        <v>35</v>
      </c>
      <c r="AA112" s="113" t="s">
        <v>58</v>
      </c>
      <c r="AB112" s="113" t="s">
        <v>59</v>
      </c>
      <c r="AC112" s="116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  <c r="DK112" s="116"/>
      <c r="DL112" s="116"/>
      <c r="DM112" s="116"/>
      <c r="DN112" s="116"/>
      <c r="DO112" s="116"/>
      <c r="DP112" s="116"/>
      <c r="DQ112" s="116"/>
      <c r="DR112" s="116"/>
      <c r="DS112" s="116"/>
      <c r="DT112" s="116"/>
      <c r="DU112" s="116"/>
      <c r="DV112" s="116"/>
      <c r="DW112" s="116"/>
      <c r="DX112" s="116"/>
      <c r="DY112" s="116"/>
      <c r="DZ112" s="116"/>
      <c r="EA112" s="116"/>
      <c r="EB112" s="116"/>
      <c r="EC112" s="116"/>
      <c r="ED112" s="116"/>
      <c r="EE112" s="116"/>
      <c r="EF112" s="116"/>
      <c r="EG112" s="116"/>
      <c r="EH112" s="116"/>
      <c r="EI112" s="116"/>
      <c r="EJ112" s="116"/>
      <c r="EK112" s="116"/>
      <c r="EL112" s="116"/>
      <c r="EM112" s="116"/>
      <c r="EN112" s="116"/>
      <c r="EO112" s="116"/>
      <c r="EP112" s="116"/>
      <c r="EQ112" s="116"/>
      <c r="ER112" s="116"/>
      <c r="ES112" s="116"/>
      <c r="ET112" s="116"/>
      <c r="EU112" s="116"/>
      <c r="EV112" s="116"/>
      <c r="EW112" s="116"/>
      <c r="EX112" s="116"/>
      <c r="EY112" s="116"/>
      <c r="EZ112" s="116"/>
      <c r="FA112" s="116"/>
      <c r="FB112" s="116"/>
      <c r="FC112" s="116"/>
      <c r="FD112" s="116"/>
      <c r="FE112" s="116"/>
      <c r="FF112" s="116"/>
      <c r="FG112" s="116"/>
      <c r="FH112" s="116"/>
      <c r="FI112" s="116"/>
      <c r="FJ112" s="116"/>
      <c r="FK112" s="116"/>
      <c r="FL112" s="116"/>
      <c r="FM112" s="116"/>
      <c r="FN112" s="116"/>
      <c r="FO112" s="116"/>
      <c r="FP112" s="116"/>
      <c r="FQ112" s="116"/>
      <c r="FR112" s="116"/>
      <c r="FS112" s="116"/>
      <c r="FT112" s="116"/>
      <c r="FU112" s="116"/>
      <c r="FV112" s="116"/>
      <c r="FW112" s="116"/>
      <c r="FX112" s="116"/>
      <c r="FY112" s="116"/>
      <c r="FZ112" s="116"/>
      <c r="GA112" s="116"/>
      <c r="GB112" s="116"/>
      <c r="GC112" s="116"/>
      <c r="GD112" s="116"/>
      <c r="GE112" s="116"/>
      <c r="GF112" s="116"/>
      <c r="GG112" s="116"/>
      <c r="GH112" s="116"/>
      <c r="GI112" s="116"/>
      <c r="GJ112" s="116"/>
      <c r="GK112" s="116"/>
      <c r="GL112" s="116"/>
      <c r="GM112" s="116"/>
      <c r="GN112" s="116"/>
      <c r="GO112" s="116"/>
      <c r="GP112" s="116"/>
      <c r="GQ112" s="116"/>
      <c r="GR112" s="116"/>
      <c r="GS112" s="116"/>
    </row>
    <row r="113" s="3" customFormat="1" spans="1:201">
      <c r="A113" s="11">
        <v>45265</v>
      </c>
      <c r="B113" s="11"/>
      <c r="C113" s="12" t="s">
        <v>27</v>
      </c>
      <c r="D113" s="11" t="s">
        <v>27</v>
      </c>
      <c r="E113" s="109"/>
      <c r="H113" s="3" t="s">
        <v>236</v>
      </c>
      <c r="I113" s="3" t="s">
        <v>369</v>
      </c>
      <c r="J113" s="3" t="s">
        <v>370</v>
      </c>
      <c r="L113" s="14" t="s">
        <v>73</v>
      </c>
      <c r="M113" s="3">
        <v>1</v>
      </c>
      <c r="N113" s="14" t="s">
        <v>32</v>
      </c>
      <c r="O113" s="14" t="s">
        <v>33</v>
      </c>
      <c r="P113" s="21" t="s">
        <v>34</v>
      </c>
      <c r="Q113" s="22">
        <v>0.13</v>
      </c>
      <c r="R113" s="28">
        <f t="shared" si="7"/>
        <v>353.097345132743</v>
      </c>
      <c r="S113" s="28">
        <f t="shared" si="8"/>
        <v>353.097345132743</v>
      </c>
      <c r="T113" s="120">
        <v>399</v>
      </c>
      <c r="U113" s="29">
        <f t="shared" si="6"/>
        <v>399</v>
      </c>
      <c r="V113" s="28">
        <f t="shared" si="9"/>
        <v>45.9026548672566</v>
      </c>
      <c r="W113" s="28">
        <f t="shared" si="10"/>
        <v>45.9026548672566</v>
      </c>
      <c r="X113" s="28">
        <f t="shared" si="11"/>
        <v>0</v>
      </c>
      <c r="Y113" s="14" t="s">
        <v>35</v>
      </c>
      <c r="Z113" s="3" t="s">
        <v>35</v>
      </c>
      <c r="AA113" s="3" t="s">
        <v>116</v>
      </c>
      <c r="AC113" s="39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</row>
    <row r="114" s="103" customFormat="1" spans="1:201">
      <c r="A114" s="136">
        <v>45300</v>
      </c>
      <c r="B114" s="136"/>
      <c r="C114" s="137" t="s">
        <v>53</v>
      </c>
      <c r="D114" s="136" t="s">
        <v>77</v>
      </c>
      <c r="E114" s="138"/>
      <c r="F114" s="41" t="s">
        <v>371</v>
      </c>
      <c r="G114" s="41"/>
      <c r="H114" s="41" t="s">
        <v>28</v>
      </c>
      <c r="I114" s="41" t="s">
        <v>372</v>
      </c>
      <c r="J114" s="41" t="s">
        <v>373</v>
      </c>
      <c r="K114" s="41"/>
      <c r="L114" s="41" t="s">
        <v>73</v>
      </c>
      <c r="M114" s="41">
        <v>10</v>
      </c>
      <c r="N114" s="41" t="s">
        <v>32</v>
      </c>
      <c r="O114" s="41" t="s">
        <v>33</v>
      </c>
      <c r="P114" s="27" t="s">
        <v>34</v>
      </c>
      <c r="Q114" s="139">
        <v>0.13</v>
      </c>
      <c r="R114" s="140">
        <f t="shared" si="7"/>
        <v>72.5663716814159</v>
      </c>
      <c r="S114" s="141">
        <f t="shared" si="8"/>
        <v>725.663716814159</v>
      </c>
      <c r="T114" s="142">
        <v>82</v>
      </c>
      <c r="U114" s="143">
        <f t="shared" si="6"/>
        <v>820</v>
      </c>
      <c r="V114" s="140">
        <f t="shared" si="9"/>
        <v>94.3362831858407</v>
      </c>
      <c r="W114" s="140">
        <f t="shared" si="10"/>
        <v>94.3362831858407</v>
      </c>
      <c r="X114" s="140">
        <f t="shared" si="11"/>
        <v>0</v>
      </c>
      <c r="Y114" s="41" t="s">
        <v>35</v>
      </c>
      <c r="Z114" s="103" t="s">
        <v>35</v>
      </c>
      <c r="AA114" s="146" t="s">
        <v>374</v>
      </c>
      <c r="AB114" s="41"/>
      <c r="AC114" s="147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7"/>
      <c r="BN114" s="147"/>
      <c r="BO114" s="147"/>
      <c r="BP114" s="147"/>
      <c r="BQ114" s="147"/>
      <c r="BR114" s="147"/>
      <c r="BS114" s="147"/>
      <c r="BT114" s="147"/>
      <c r="BU114" s="147"/>
      <c r="BV114" s="147"/>
      <c r="BW114" s="147"/>
      <c r="BX114" s="147"/>
      <c r="BY114" s="147"/>
      <c r="BZ114" s="147"/>
      <c r="CA114" s="147"/>
      <c r="CB114" s="147"/>
      <c r="CC114" s="147"/>
      <c r="CD114" s="147"/>
      <c r="CE114" s="147"/>
      <c r="CF114" s="147"/>
      <c r="CG114" s="147"/>
      <c r="CH114" s="147"/>
      <c r="CI114" s="147"/>
      <c r="CJ114" s="147"/>
      <c r="CK114" s="147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CV114" s="147"/>
      <c r="CW114" s="147"/>
      <c r="CX114" s="147"/>
      <c r="CY114" s="147"/>
      <c r="CZ114" s="147"/>
      <c r="DA114" s="147"/>
      <c r="DB114" s="147"/>
      <c r="DC114" s="147"/>
      <c r="DD114" s="147"/>
      <c r="DE114" s="147"/>
      <c r="DF114" s="147"/>
      <c r="DG114" s="147"/>
      <c r="DH114" s="147"/>
      <c r="DI114" s="147"/>
      <c r="DJ114" s="147"/>
      <c r="DK114" s="147"/>
      <c r="DL114" s="147"/>
      <c r="DM114" s="147"/>
      <c r="DN114" s="147"/>
      <c r="DO114" s="147"/>
      <c r="DP114" s="147"/>
      <c r="DQ114" s="147"/>
      <c r="DR114" s="147"/>
      <c r="DS114" s="147"/>
      <c r="DT114" s="147"/>
      <c r="DU114" s="147"/>
      <c r="DV114" s="147"/>
      <c r="DW114" s="147"/>
      <c r="DX114" s="147"/>
      <c r="DY114" s="147"/>
      <c r="DZ114" s="147"/>
      <c r="EA114" s="147"/>
      <c r="EB114" s="147"/>
      <c r="EC114" s="147"/>
      <c r="ED114" s="147"/>
      <c r="EE114" s="147"/>
      <c r="EF114" s="147"/>
      <c r="EG114" s="147"/>
      <c r="EH114" s="147"/>
      <c r="EI114" s="147"/>
      <c r="EJ114" s="147"/>
      <c r="EK114" s="147"/>
      <c r="EL114" s="147"/>
      <c r="EM114" s="147"/>
      <c r="EN114" s="147"/>
      <c r="EO114" s="147"/>
      <c r="EP114" s="147"/>
      <c r="EQ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  <c r="GK114" s="147"/>
      <c r="GL114" s="147"/>
      <c r="GM114" s="147"/>
      <c r="GN114" s="147"/>
      <c r="GO114" s="147"/>
      <c r="GP114" s="147"/>
      <c r="GQ114" s="147"/>
      <c r="GR114" s="147"/>
      <c r="GS114" s="147"/>
    </row>
    <row r="115" s="103" customFormat="1" spans="1:201">
      <c r="A115" s="136">
        <v>45300</v>
      </c>
      <c r="B115" s="136"/>
      <c r="C115" s="137" t="s">
        <v>53</v>
      </c>
      <c r="D115" s="136" t="s">
        <v>77</v>
      </c>
      <c r="E115" s="138"/>
      <c r="F115" s="41" t="s">
        <v>375</v>
      </c>
      <c r="G115" s="41"/>
      <c r="H115" s="41" t="s">
        <v>28</v>
      </c>
      <c r="I115" s="41" t="s">
        <v>376</v>
      </c>
      <c r="J115" s="41" t="s">
        <v>377</v>
      </c>
      <c r="K115" s="41"/>
      <c r="L115" s="41" t="s">
        <v>73</v>
      </c>
      <c r="M115" s="41">
        <v>10</v>
      </c>
      <c r="N115" s="41" t="s">
        <v>32</v>
      </c>
      <c r="O115" s="41" t="s">
        <v>33</v>
      </c>
      <c r="P115" s="27" t="s">
        <v>34</v>
      </c>
      <c r="Q115" s="139">
        <v>0.13</v>
      </c>
      <c r="R115" s="140">
        <f t="shared" si="7"/>
        <v>8.8495575221239</v>
      </c>
      <c r="S115" s="141">
        <f t="shared" si="8"/>
        <v>88.495575221239</v>
      </c>
      <c r="T115" s="142">
        <v>10</v>
      </c>
      <c r="U115" s="143">
        <f t="shared" si="6"/>
        <v>100</v>
      </c>
      <c r="V115" s="140">
        <f t="shared" si="9"/>
        <v>11.504424778761</v>
      </c>
      <c r="W115" s="140">
        <f t="shared" si="10"/>
        <v>11.5044247787611</v>
      </c>
      <c r="X115" s="140">
        <f t="shared" si="11"/>
        <v>1.59872115546023e-14</v>
      </c>
      <c r="Y115" s="41" t="s">
        <v>35</v>
      </c>
      <c r="Z115" s="103" t="s">
        <v>35</v>
      </c>
      <c r="AA115" s="146" t="s">
        <v>374</v>
      </c>
      <c r="AB115" s="41"/>
      <c r="AC115" s="147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  <c r="BO115" s="147"/>
      <c r="BP115" s="147"/>
      <c r="BQ115" s="147"/>
      <c r="BR115" s="147"/>
      <c r="BS115" s="147"/>
      <c r="BT115" s="147"/>
      <c r="BU115" s="147"/>
      <c r="BV115" s="147"/>
      <c r="BW115" s="147"/>
      <c r="BX115" s="147"/>
      <c r="BY115" s="147"/>
      <c r="BZ115" s="147"/>
      <c r="CA115" s="147"/>
      <c r="CB115" s="147"/>
      <c r="CC115" s="147"/>
      <c r="CD115" s="147"/>
      <c r="CE115" s="147"/>
      <c r="CF115" s="147"/>
      <c r="CG115" s="147"/>
      <c r="CH115" s="147"/>
      <c r="CI115" s="147"/>
      <c r="CJ115" s="147"/>
      <c r="CK115" s="147"/>
      <c r="CL115" s="147"/>
      <c r="CM115" s="147"/>
      <c r="CN115" s="147"/>
      <c r="CO115" s="147"/>
      <c r="CP115" s="147"/>
      <c r="CQ115" s="147"/>
      <c r="CR115" s="147"/>
      <c r="CS115" s="147"/>
      <c r="CT115" s="147"/>
      <c r="CU115" s="147"/>
      <c r="CV115" s="147"/>
      <c r="CW115" s="147"/>
      <c r="CX115" s="147"/>
      <c r="CY115" s="147"/>
      <c r="CZ115" s="147"/>
      <c r="DA115" s="147"/>
      <c r="DB115" s="147"/>
      <c r="DC115" s="147"/>
      <c r="DD115" s="147"/>
      <c r="DE115" s="147"/>
      <c r="DF115" s="147"/>
      <c r="DG115" s="147"/>
      <c r="DH115" s="147"/>
      <c r="DI115" s="147"/>
      <c r="DJ115" s="147"/>
      <c r="DK115" s="147"/>
      <c r="DL115" s="147"/>
      <c r="DM115" s="147"/>
      <c r="DN115" s="147"/>
      <c r="DO115" s="147"/>
      <c r="DP115" s="147"/>
      <c r="DQ115" s="147"/>
      <c r="DR115" s="147"/>
      <c r="DS115" s="147"/>
      <c r="DT115" s="147"/>
      <c r="DU115" s="147"/>
      <c r="DV115" s="147"/>
      <c r="DW115" s="147"/>
      <c r="DX115" s="147"/>
      <c r="DY115" s="147"/>
      <c r="DZ115" s="147"/>
      <c r="EA115" s="147"/>
      <c r="EB115" s="147"/>
      <c r="EC115" s="147"/>
      <c r="ED115" s="147"/>
      <c r="EE115" s="147"/>
      <c r="EF115" s="147"/>
      <c r="EG115" s="147"/>
      <c r="EH115" s="147"/>
      <c r="EI115" s="147"/>
      <c r="EJ115" s="147"/>
      <c r="EK115" s="147"/>
      <c r="EL115" s="147"/>
      <c r="EM115" s="147"/>
      <c r="EN115" s="147"/>
      <c r="EO115" s="147"/>
      <c r="EP115" s="147"/>
      <c r="EQ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  <c r="GK115" s="147"/>
      <c r="GL115" s="147"/>
      <c r="GM115" s="147"/>
      <c r="GN115" s="147"/>
      <c r="GO115" s="147"/>
      <c r="GP115" s="147"/>
      <c r="GQ115" s="147"/>
      <c r="GR115" s="147"/>
      <c r="GS115" s="147"/>
    </row>
    <row r="116" s="103" customFormat="1" spans="1:201">
      <c r="A116" s="136">
        <v>45300</v>
      </c>
      <c r="B116" s="136"/>
      <c r="C116" s="137" t="s">
        <v>53</v>
      </c>
      <c r="D116" s="136" t="s">
        <v>77</v>
      </c>
      <c r="E116" s="138"/>
      <c r="F116" s="41" t="s">
        <v>378</v>
      </c>
      <c r="G116" s="41"/>
      <c r="H116" s="41" t="s">
        <v>28</v>
      </c>
      <c r="I116" s="41" t="s">
        <v>379</v>
      </c>
      <c r="J116" s="41" t="s">
        <v>380</v>
      </c>
      <c r="K116" s="41"/>
      <c r="L116" s="41" t="s">
        <v>73</v>
      </c>
      <c r="M116" s="41">
        <v>50</v>
      </c>
      <c r="N116" s="41" t="s">
        <v>32</v>
      </c>
      <c r="O116" s="41" t="s">
        <v>33</v>
      </c>
      <c r="P116" s="27" t="s">
        <v>34</v>
      </c>
      <c r="Q116" s="139">
        <v>0.13</v>
      </c>
      <c r="R116" s="140">
        <f t="shared" si="7"/>
        <v>8.8495575221239</v>
      </c>
      <c r="S116" s="141">
        <f t="shared" si="8"/>
        <v>442.477876106195</v>
      </c>
      <c r="T116" s="142">
        <v>10</v>
      </c>
      <c r="U116" s="143">
        <f t="shared" si="6"/>
        <v>500</v>
      </c>
      <c r="V116" s="140">
        <f t="shared" si="9"/>
        <v>57.5221238938053</v>
      </c>
      <c r="W116" s="140">
        <f t="shared" si="10"/>
        <v>57.5221238938053</v>
      </c>
      <c r="X116" s="140">
        <f t="shared" si="11"/>
        <v>6.3948846218409e-14</v>
      </c>
      <c r="Y116" s="41" t="s">
        <v>35</v>
      </c>
      <c r="Z116" s="103" t="s">
        <v>35</v>
      </c>
      <c r="AA116" s="146" t="s">
        <v>374</v>
      </c>
      <c r="AB116" s="41"/>
      <c r="AC116" s="147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  <c r="BO116" s="147"/>
      <c r="BP116" s="147"/>
      <c r="BQ116" s="147"/>
      <c r="BR116" s="147"/>
      <c r="BS116" s="147"/>
      <c r="BT116" s="147"/>
      <c r="BU116" s="147"/>
      <c r="BV116" s="147"/>
      <c r="BW116" s="147"/>
      <c r="BX116" s="147"/>
      <c r="BY116" s="147"/>
      <c r="BZ116" s="147"/>
      <c r="CA116" s="147"/>
      <c r="CB116" s="147"/>
      <c r="CC116" s="147"/>
      <c r="CD116" s="147"/>
      <c r="CE116" s="147"/>
      <c r="CF116" s="147"/>
      <c r="CG116" s="147"/>
      <c r="CH116" s="147"/>
      <c r="CI116" s="147"/>
      <c r="CJ116" s="147"/>
      <c r="CK116" s="147"/>
      <c r="CL116" s="147"/>
      <c r="CM116" s="147"/>
      <c r="CN116" s="147"/>
      <c r="CO116" s="147"/>
      <c r="CP116" s="147"/>
      <c r="CQ116" s="147"/>
      <c r="CR116" s="147"/>
      <c r="CS116" s="147"/>
      <c r="CT116" s="147"/>
      <c r="CU116" s="147"/>
      <c r="CV116" s="147"/>
      <c r="CW116" s="147"/>
      <c r="CX116" s="147"/>
      <c r="CY116" s="147"/>
      <c r="CZ116" s="147"/>
      <c r="DA116" s="147"/>
      <c r="DB116" s="147"/>
      <c r="DC116" s="147"/>
      <c r="DD116" s="147"/>
      <c r="DE116" s="147"/>
      <c r="DF116" s="147"/>
      <c r="DG116" s="147"/>
      <c r="DH116" s="147"/>
      <c r="DI116" s="147"/>
      <c r="DJ116" s="147"/>
      <c r="DK116" s="147"/>
      <c r="DL116" s="147"/>
      <c r="DM116" s="147"/>
      <c r="DN116" s="147"/>
      <c r="DO116" s="147"/>
      <c r="DP116" s="147"/>
      <c r="DQ116" s="147"/>
      <c r="DR116" s="147"/>
      <c r="DS116" s="147"/>
      <c r="DT116" s="147"/>
      <c r="DU116" s="147"/>
      <c r="DV116" s="147"/>
      <c r="DW116" s="147"/>
      <c r="DX116" s="147"/>
      <c r="DY116" s="147"/>
      <c r="DZ116" s="147"/>
      <c r="EA116" s="147"/>
      <c r="EB116" s="147"/>
      <c r="EC116" s="147"/>
      <c r="ED116" s="147"/>
      <c r="EE116" s="147"/>
      <c r="EF116" s="147"/>
      <c r="EG116" s="147"/>
      <c r="EH116" s="147"/>
      <c r="EI116" s="147"/>
      <c r="EJ116" s="147"/>
      <c r="EK116" s="147"/>
      <c r="EL116" s="147"/>
      <c r="EM116" s="147"/>
      <c r="EN116" s="147"/>
      <c r="EO116" s="147"/>
      <c r="EP116" s="147"/>
      <c r="EQ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  <c r="GK116" s="147"/>
      <c r="GL116" s="147"/>
      <c r="GM116" s="147"/>
      <c r="GN116" s="147"/>
      <c r="GO116" s="147"/>
      <c r="GP116" s="147"/>
      <c r="GQ116" s="147"/>
      <c r="GR116" s="147"/>
      <c r="GS116" s="147"/>
    </row>
    <row r="117" s="103" customFormat="1" spans="1:201">
      <c r="A117" s="136">
        <v>45300</v>
      </c>
      <c r="B117" s="136"/>
      <c r="C117" s="137" t="s">
        <v>53</v>
      </c>
      <c r="D117" s="136" t="s">
        <v>77</v>
      </c>
      <c r="E117" s="138"/>
      <c r="F117" s="41" t="s">
        <v>381</v>
      </c>
      <c r="G117" s="41"/>
      <c r="H117" s="41" t="s">
        <v>28</v>
      </c>
      <c r="I117" s="41" t="s">
        <v>382</v>
      </c>
      <c r="J117" s="41" t="s">
        <v>383</v>
      </c>
      <c r="K117" s="41"/>
      <c r="L117" s="41" t="s">
        <v>73</v>
      </c>
      <c r="M117" s="41">
        <v>20</v>
      </c>
      <c r="N117" s="41" t="s">
        <v>32</v>
      </c>
      <c r="O117" s="41" t="s">
        <v>33</v>
      </c>
      <c r="P117" s="27" t="s">
        <v>34</v>
      </c>
      <c r="Q117" s="139">
        <v>0.13</v>
      </c>
      <c r="R117" s="140">
        <f t="shared" si="7"/>
        <v>15.929203539823</v>
      </c>
      <c r="S117" s="141">
        <f t="shared" si="8"/>
        <v>318.58407079646</v>
      </c>
      <c r="T117" s="142">
        <v>18</v>
      </c>
      <c r="U117" s="143">
        <f t="shared" si="6"/>
        <v>360</v>
      </c>
      <c r="V117" s="140">
        <f t="shared" si="9"/>
        <v>41.4159292035398</v>
      </c>
      <c r="W117" s="140">
        <f t="shared" si="10"/>
        <v>41.4159292035398</v>
      </c>
      <c r="X117" s="140">
        <f t="shared" si="11"/>
        <v>0</v>
      </c>
      <c r="Y117" s="41" t="s">
        <v>35</v>
      </c>
      <c r="Z117" s="103" t="s">
        <v>35</v>
      </c>
      <c r="AA117" s="146" t="s">
        <v>374</v>
      </c>
      <c r="AB117" s="41"/>
      <c r="AC117" s="14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</row>
    <row r="118" s="103" customFormat="1" spans="1:201">
      <c r="A118" s="136">
        <v>45300</v>
      </c>
      <c r="B118" s="136"/>
      <c r="C118" s="137" t="s">
        <v>53</v>
      </c>
      <c r="D118" s="136" t="s">
        <v>77</v>
      </c>
      <c r="E118" s="138"/>
      <c r="F118" s="41" t="s">
        <v>384</v>
      </c>
      <c r="G118" s="41"/>
      <c r="H118" s="41" t="s">
        <v>28</v>
      </c>
      <c r="I118" s="41" t="s">
        <v>385</v>
      </c>
      <c r="J118" s="41" t="s">
        <v>386</v>
      </c>
      <c r="K118" s="41"/>
      <c r="L118" s="41" t="s">
        <v>73</v>
      </c>
      <c r="M118" s="41">
        <v>50</v>
      </c>
      <c r="N118" s="41" t="s">
        <v>32</v>
      </c>
      <c r="O118" s="41" t="s">
        <v>33</v>
      </c>
      <c r="P118" s="27" t="s">
        <v>34</v>
      </c>
      <c r="Q118" s="139">
        <v>0.13</v>
      </c>
      <c r="R118" s="140">
        <f t="shared" si="7"/>
        <v>0.353982300884956</v>
      </c>
      <c r="S118" s="141">
        <f t="shared" si="8"/>
        <v>17.6991150442478</v>
      </c>
      <c r="T118" s="142">
        <v>0.4</v>
      </c>
      <c r="U118" s="143">
        <f t="shared" si="6"/>
        <v>20</v>
      </c>
      <c r="V118" s="140">
        <f t="shared" si="9"/>
        <v>2.30088495575221</v>
      </c>
      <c r="W118" s="140">
        <f t="shared" si="10"/>
        <v>2.30088495575221</v>
      </c>
      <c r="X118" s="140">
        <f t="shared" si="11"/>
        <v>0</v>
      </c>
      <c r="Y118" s="41" t="s">
        <v>35</v>
      </c>
      <c r="Z118" s="103" t="s">
        <v>35</v>
      </c>
      <c r="AA118" s="146" t="s">
        <v>374</v>
      </c>
      <c r="AB118" s="41"/>
      <c r="AC118" s="147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47"/>
      <c r="BQ118" s="147"/>
      <c r="BR118" s="147"/>
      <c r="BS118" s="147"/>
      <c r="BT118" s="147"/>
      <c r="BU118" s="147"/>
      <c r="BV118" s="147"/>
      <c r="BW118" s="147"/>
      <c r="BX118" s="147"/>
      <c r="BY118" s="147"/>
      <c r="BZ118" s="147"/>
      <c r="CA118" s="147"/>
      <c r="CB118" s="147"/>
      <c r="CC118" s="147"/>
      <c r="CD118" s="147"/>
      <c r="CE118" s="147"/>
      <c r="CF118" s="147"/>
      <c r="CG118" s="147"/>
      <c r="CH118" s="147"/>
      <c r="CI118" s="147"/>
      <c r="CJ118" s="147"/>
      <c r="CK118" s="147"/>
      <c r="CL118" s="147"/>
      <c r="CM118" s="147"/>
      <c r="CN118" s="147"/>
      <c r="CO118" s="147"/>
      <c r="CP118" s="147"/>
      <c r="CQ118" s="147"/>
      <c r="CR118" s="147"/>
      <c r="CS118" s="147"/>
      <c r="CT118" s="147"/>
      <c r="CU118" s="147"/>
      <c r="CV118" s="147"/>
      <c r="CW118" s="147"/>
      <c r="CX118" s="147"/>
      <c r="CY118" s="147"/>
      <c r="CZ118" s="147"/>
      <c r="DA118" s="147"/>
      <c r="DB118" s="147"/>
      <c r="DC118" s="147"/>
      <c r="DD118" s="147"/>
      <c r="DE118" s="147"/>
      <c r="DF118" s="147"/>
      <c r="DG118" s="147"/>
      <c r="DH118" s="147"/>
      <c r="DI118" s="147"/>
      <c r="DJ118" s="147"/>
      <c r="DK118" s="147"/>
      <c r="DL118" s="147"/>
      <c r="DM118" s="147"/>
      <c r="DN118" s="147"/>
      <c r="DO118" s="147"/>
      <c r="DP118" s="147"/>
      <c r="DQ118" s="147"/>
      <c r="DR118" s="147"/>
      <c r="DS118" s="147"/>
      <c r="DT118" s="147"/>
      <c r="DU118" s="147"/>
      <c r="DV118" s="147"/>
      <c r="DW118" s="147"/>
      <c r="DX118" s="147"/>
      <c r="DY118" s="147"/>
      <c r="DZ118" s="147"/>
      <c r="EA118" s="147"/>
      <c r="EB118" s="147"/>
      <c r="EC118" s="147"/>
      <c r="ED118" s="147"/>
      <c r="EE118" s="147"/>
      <c r="EF118" s="147"/>
      <c r="EG118" s="147"/>
      <c r="EH118" s="147"/>
      <c r="EI118" s="147"/>
      <c r="EJ118" s="147"/>
      <c r="EK118" s="147"/>
      <c r="EL118" s="147"/>
      <c r="EM118" s="147"/>
      <c r="EN118" s="147"/>
      <c r="EO118" s="147"/>
      <c r="EP118" s="147"/>
      <c r="EQ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  <c r="GK118" s="147"/>
      <c r="GL118" s="147"/>
      <c r="GM118" s="147"/>
      <c r="GN118" s="147"/>
      <c r="GO118" s="147"/>
      <c r="GP118" s="147"/>
      <c r="GQ118" s="147"/>
      <c r="GR118" s="147"/>
      <c r="GS118" s="147"/>
    </row>
    <row r="119" s="103" customFormat="1" spans="1:201">
      <c r="A119" s="136">
        <v>45300</v>
      </c>
      <c r="B119" s="136"/>
      <c r="C119" s="137" t="s">
        <v>53</v>
      </c>
      <c r="D119" s="136" t="s">
        <v>77</v>
      </c>
      <c r="E119" s="138"/>
      <c r="F119" s="41" t="s">
        <v>387</v>
      </c>
      <c r="G119" s="41"/>
      <c r="H119" s="41" t="s">
        <v>28</v>
      </c>
      <c r="I119" s="41" t="s">
        <v>388</v>
      </c>
      <c r="J119" s="41" t="s">
        <v>389</v>
      </c>
      <c r="K119" s="41"/>
      <c r="L119" s="41" t="s">
        <v>73</v>
      </c>
      <c r="M119" s="41">
        <v>100</v>
      </c>
      <c r="N119" s="41" t="s">
        <v>32</v>
      </c>
      <c r="O119" s="41" t="s">
        <v>33</v>
      </c>
      <c r="P119" s="27" t="s">
        <v>34</v>
      </c>
      <c r="Q119" s="139">
        <v>0.13</v>
      </c>
      <c r="R119" s="140">
        <f t="shared" si="7"/>
        <v>0.221238938053097</v>
      </c>
      <c r="S119" s="141">
        <f t="shared" si="8"/>
        <v>22.1238938053097</v>
      </c>
      <c r="T119" s="142">
        <v>0.25</v>
      </c>
      <c r="U119" s="143">
        <f t="shared" si="6"/>
        <v>25</v>
      </c>
      <c r="V119" s="140">
        <f t="shared" si="9"/>
        <v>2.87610619469027</v>
      </c>
      <c r="W119" s="140">
        <f t="shared" si="10"/>
        <v>2.87610619469027</v>
      </c>
      <c r="X119" s="140">
        <f t="shared" si="11"/>
        <v>0</v>
      </c>
      <c r="Y119" s="41" t="s">
        <v>35</v>
      </c>
      <c r="Z119" s="103" t="s">
        <v>35</v>
      </c>
      <c r="AA119" s="146" t="s">
        <v>374</v>
      </c>
      <c r="AB119" s="41"/>
      <c r="AC119" s="147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7"/>
      <c r="BN119" s="147"/>
      <c r="BO119" s="147"/>
      <c r="BP119" s="147"/>
      <c r="BQ119" s="147"/>
      <c r="BR119" s="147"/>
      <c r="BS119" s="147"/>
      <c r="BT119" s="147"/>
      <c r="BU119" s="147"/>
      <c r="BV119" s="147"/>
      <c r="BW119" s="147"/>
      <c r="BX119" s="147"/>
      <c r="BY119" s="147"/>
      <c r="BZ119" s="147"/>
      <c r="CA119" s="147"/>
      <c r="CB119" s="147"/>
      <c r="CC119" s="147"/>
      <c r="CD119" s="147"/>
      <c r="CE119" s="147"/>
      <c r="CF119" s="147"/>
      <c r="CG119" s="147"/>
      <c r="CH119" s="147"/>
      <c r="CI119" s="147"/>
      <c r="CJ119" s="147"/>
      <c r="CK119" s="147"/>
      <c r="CL119" s="147"/>
      <c r="CM119" s="147"/>
      <c r="CN119" s="147"/>
      <c r="CO119" s="147"/>
      <c r="CP119" s="147"/>
      <c r="CQ119" s="147"/>
      <c r="CR119" s="147"/>
      <c r="CS119" s="147"/>
      <c r="CT119" s="147"/>
      <c r="CU119" s="147"/>
      <c r="CV119" s="147"/>
      <c r="CW119" s="147"/>
      <c r="CX119" s="147"/>
      <c r="CY119" s="147"/>
      <c r="CZ119" s="147"/>
      <c r="DA119" s="147"/>
      <c r="DB119" s="147"/>
      <c r="DC119" s="147"/>
      <c r="DD119" s="147"/>
      <c r="DE119" s="147"/>
      <c r="DF119" s="147"/>
      <c r="DG119" s="147"/>
      <c r="DH119" s="147"/>
      <c r="DI119" s="147"/>
      <c r="DJ119" s="147"/>
      <c r="DK119" s="147"/>
      <c r="DL119" s="147"/>
      <c r="DM119" s="147"/>
      <c r="DN119" s="147"/>
      <c r="DO119" s="147"/>
      <c r="DP119" s="147"/>
      <c r="DQ119" s="147"/>
      <c r="DR119" s="147"/>
      <c r="DS119" s="147"/>
      <c r="DT119" s="147"/>
      <c r="DU119" s="147"/>
      <c r="DV119" s="147"/>
      <c r="DW119" s="147"/>
      <c r="DX119" s="147"/>
      <c r="DY119" s="147"/>
      <c r="DZ119" s="147"/>
      <c r="EA119" s="147"/>
      <c r="EB119" s="147"/>
      <c r="EC119" s="147"/>
      <c r="ED119" s="147"/>
      <c r="EE119" s="147"/>
      <c r="EF119" s="147"/>
      <c r="EG119" s="147"/>
      <c r="EH119" s="147"/>
      <c r="EI119" s="147"/>
      <c r="EJ119" s="147"/>
      <c r="EK119" s="147"/>
      <c r="EL119" s="147"/>
      <c r="EM119" s="147"/>
      <c r="EN119" s="147"/>
      <c r="EO119" s="147"/>
      <c r="EP119" s="147"/>
      <c r="EQ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  <c r="GK119" s="147"/>
      <c r="GL119" s="147"/>
      <c r="GM119" s="147"/>
      <c r="GN119" s="147"/>
      <c r="GO119" s="147"/>
      <c r="GP119" s="147"/>
      <c r="GQ119" s="147"/>
      <c r="GR119" s="147"/>
      <c r="GS119" s="147"/>
    </row>
    <row r="120" s="103" customFormat="1" spans="1:201">
      <c r="A120" s="136">
        <v>45300</v>
      </c>
      <c r="B120" s="136"/>
      <c r="C120" s="137" t="s">
        <v>53</v>
      </c>
      <c r="D120" s="136" t="s">
        <v>77</v>
      </c>
      <c r="E120" s="138"/>
      <c r="F120" s="41" t="s">
        <v>390</v>
      </c>
      <c r="G120" s="41"/>
      <c r="H120" s="41" t="s">
        <v>28</v>
      </c>
      <c r="I120" s="41" t="s">
        <v>391</v>
      </c>
      <c r="J120" s="41" t="s">
        <v>392</v>
      </c>
      <c r="K120" s="41"/>
      <c r="L120" s="41" t="s">
        <v>73</v>
      </c>
      <c r="M120" s="41">
        <v>20</v>
      </c>
      <c r="N120" s="41" t="s">
        <v>32</v>
      </c>
      <c r="O120" s="41" t="s">
        <v>33</v>
      </c>
      <c r="P120" s="27" t="s">
        <v>34</v>
      </c>
      <c r="Q120" s="139">
        <v>0.13</v>
      </c>
      <c r="R120" s="140">
        <f t="shared" si="7"/>
        <v>0.221238938053097</v>
      </c>
      <c r="S120" s="141">
        <f t="shared" si="8"/>
        <v>4.42477876106195</v>
      </c>
      <c r="T120" s="142">
        <v>0.25</v>
      </c>
      <c r="U120" s="143">
        <f t="shared" si="6"/>
        <v>5</v>
      </c>
      <c r="V120" s="140">
        <f t="shared" si="9"/>
        <v>0.575221238938052</v>
      </c>
      <c r="W120" s="140">
        <f t="shared" si="10"/>
        <v>0.575221238938053</v>
      </c>
      <c r="X120" s="140">
        <f t="shared" si="11"/>
        <v>0</v>
      </c>
      <c r="Y120" s="41" t="s">
        <v>35</v>
      </c>
      <c r="Z120" s="103" t="s">
        <v>35</v>
      </c>
      <c r="AA120" s="146" t="s">
        <v>374</v>
      </c>
      <c r="AB120" s="41"/>
      <c r="AC120" s="147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7"/>
      <c r="BN120" s="147"/>
      <c r="BO120" s="147"/>
      <c r="BP120" s="147"/>
      <c r="BQ120" s="147"/>
      <c r="BR120" s="147"/>
      <c r="BS120" s="147"/>
      <c r="BT120" s="147"/>
      <c r="BU120" s="147"/>
      <c r="BV120" s="147"/>
      <c r="BW120" s="147"/>
      <c r="BX120" s="147"/>
      <c r="BY120" s="147"/>
      <c r="BZ120" s="147"/>
      <c r="CA120" s="147"/>
      <c r="CB120" s="147"/>
      <c r="CC120" s="147"/>
      <c r="CD120" s="147"/>
      <c r="CE120" s="147"/>
      <c r="CF120" s="147"/>
      <c r="CG120" s="147"/>
      <c r="CH120" s="147"/>
      <c r="CI120" s="147"/>
      <c r="CJ120" s="147"/>
      <c r="CK120" s="147"/>
      <c r="CL120" s="147"/>
      <c r="CM120" s="147"/>
      <c r="CN120" s="147"/>
      <c r="CO120" s="147"/>
      <c r="CP120" s="147"/>
      <c r="CQ120" s="147"/>
      <c r="CR120" s="147"/>
      <c r="CS120" s="147"/>
      <c r="CT120" s="147"/>
      <c r="CU120" s="147"/>
      <c r="CV120" s="147"/>
      <c r="CW120" s="147"/>
      <c r="CX120" s="147"/>
      <c r="CY120" s="147"/>
      <c r="CZ120" s="147"/>
      <c r="DA120" s="147"/>
      <c r="DB120" s="147"/>
      <c r="DC120" s="147"/>
      <c r="DD120" s="147"/>
      <c r="DE120" s="147"/>
      <c r="DF120" s="147"/>
      <c r="DG120" s="147"/>
      <c r="DH120" s="147"/>
      <c r="DI120" s="147"/>
      <c r="DJ120" s="147"/>
      <c r="DK120" s="147"/>
      <c r="DL120" s="147"/>
      <c r="DM120" s="147"/>
      <c r="DN120" s="147"/>
      <c r="DO120" s="147"/>
      <c r="DP120" s="147"/>
      <c r="DQ120" s="147"/>
      <c r="DR120" s="147"/>
      <c r="DS120" s="147"/>
      <c r="DT120" s="147"/>
      <c r="DU120" s="147"/>
      <c r="DV120" s="147"/>
      <c r="DW120" s="147"/>
      <c r="DX120" s="147"/>
      <c r="DY120" s="147"/>
      <c r="DZ120" s="147"/>
      <c r="EA120" s="147"/>
      <c r="EB120" s="147"/>
      <c r="EC120" s="147"/>
      <c r="ED120" s="147"/>
      <c r="EE120" s="147"/>
      <c r="EF120" s="147"/>
      <c r="EG120" s="147"/>
      <c r="EH120" s="147"/>
      <c r="EI120" s="147"/>
      <c r="EJ120" s="147"/>
      <c r="EK120" s="147"/>
      <c r="EL120" s="147"/>
      <c r="EM120" s="147"/>
      <c r="EN120" s="147"/>
      <c r="EO120" s="147"/>
      <c r="EP120" s="147"/>
      <c r="EQ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7"/>
      <c r="FM120" s="147"/>
      <c r="FN120" s="147"/>
      <c r="FO120" s="147"/>
      <c r="FP120" s="147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  <c r="GK120" s="147"/>
      <c r="GL120" s="147"/>
      <c r="GM120" s="147"/>
      <c r="GN120" s="147"/>
      <c r="GO120" s="147"/>
      <c r="GP120" s="147"/>
      <c r="GQ120" s="147"/>
      <c r="GR120" s="147"/>
      <c r="GS120" s="147"/>
    </row>
    <row r="121" s="103" customFormat="1" spans="1:201">
      <c r="A121" s="136">
        <v>45300</v>
      </c>
      <c r="B121" s="136"/>
      <c r="C121" s="137" t="s">
        <v>53</v>
      </c>
      <c r="D121" s="136" t="s">
        <v>77</v>
      </c>
      <c r="E121" s="138"/>
      <c r="F121" s="41" t="s">
        <v>393</v>
      </c>
      <c r="G121" s="41"/>
      <c r="H121" s="41" t="s">
        <v>28</v>
      </c>
      <c r="I121" s="41" t="s">
        <v>198</v>
      </c>
      <c r="J121" s="41" t="s">
        <v>394</v>
      </c>
      <c r="K121" s="41"/>
      <c r="L121" s="41" t="s">
        <v>73</v>
      </c>
      <c r="M121" s="41">
        <v>50</v>
      </c>
      <c r="N121" s="41" t="s">
        <v>32</v>
      </c>
      <c r="O121" s="41" t="s">
        <v>33</v>
      </c>
      <c r="P121" s="27" t="s">
        <v>34</v>
      </c>
      <c r="Q121" s="139">
        <v>0.13</v>
      </c>
      <c r="R121" s="140">
        <f t="shared" si="7"/>
        <v>0.530973451327434</v>
      </c>
      <c r="S121" s="141">
        <f t="shared" si="8"/>
        <v>26.5486725663717</v>
      </c>
      <c r="T121" s="142">
        <v>0.6</v>
      </c>
      <c r="U121" s="143">
        <f t="shared" si="6"/>
        <v>30</v>
      </c>
      <c r="V121" s="140">
        <f t="shared" si="9"/>
        <v>3.45132743362831</v>
      </c>
      <c r="W121" s="140">
        <f t="shared" si="10"/>
        <v>3.45132743362832</v>
      </c>
      <c r="X121" s="140">
        <f t="shared" si="11"/>
        <v>4.44089209850063e-15</v>
      </c>
      <c r="Y121" s="41" t="s">
        <v>35</v>
      </c>
      <c r="Z121" s="103" t="s">
        <v>35</v>
      </c>
      <c r="AA121" s="146" t="s">
        <v>374</v>
      </c>
      <c r="AB121" s="41"/>
      <c r="AC121" s="147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</row>
    <row r="122" s="103" customFormat="1" spans="1:201">
      <c r="A122" s="136">
        <v>45300</v>
      </c>
      <c r="B122" s="136"/>
      <c r="C122" s="137" t="s">
        <v>53</v>
      </c>
      <c r="D122" s="136" t="s">
        <v>77</v>
      </c>
      <c r="E122" s="138"/>
      <c r="F122" s="41" t="s">
        <v>395</v>
      </c>
      <c r="G122" s="41"/>
      <c r="H122" s="41" t="s">
        <v>28</v>
      </c>
      <c r="I122" s="41" t="s">
        <v>396</v>
      </c>
      <c r="J122" s="41" t="s">
        <v>397</v>
      </c>
      <c r="K122" s="41"/>
      <c r="L122" s="41" t="s">
        <v>73</v>
      </c>
      <c r="M122" s="41">
        <v>20</v>
      </c>
      <c r="N122" s="41" t="s">
        <v>32</v>
      </c>
      <c r="O122" s="41" t="s">
        <v>33</v>
      </c>
      <c r="P122" s="27" t="s">
        <v>34</v>
      </c>
      <c r="Q122" s="139">
        <v>0.13</v>
      </c>
      <c r="R122" s="140">
        <f t="shared" si="7"/>
        <v>3.09734513274336</v>
      </c>
      <c r="S122" s="141">
        <f t="shared" si="8"/>
        <v>61.9469026548673</v>
      </c>
      <c r="T122" s="142">
        <v>3.5</v>
      </c>
      <c r="U122" s="143">
        <f t="shared" si="6"/>
        <v>70</v>
      </c>
      <c r="V122" s="140">
        <f t="shared" si="9"/>
        <v>8.05309734513273</v>
      </c>
      <c r="W122" s="140">
        <f t="shared" si="10"/>
        <v>8.05309734513274</v>
      </c>
      <c r="X122" s="140">
        <f t="shared" si="11"/>
        <v>0</v>
      </c>
      <c r="Y122" s="41" t="s">
        <v>35</v>
      </c>
      <c r="Z122" s="103" t="s">
        <v>35</v>
      </c>
      <c r="AA122" s="146" t="s">
        <v>374</v>
      </c>
      <c r="AB122" s="41"/>
      <c r="AC122" s="147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</row>
    <row r="123" s="103" customFormat="1" spans="1:201">
      <c r="A123" s="136">
        <v>45300</v>
      </c>
      <c r="B123" s="136"/>
      <c r="C123" s="137" t="s">
        <v>53</v>
      </c>
      <c r="D123" s="136" t="s">
        <v>77</v>
      </c>
      <c r="E123" s="138"/>
      <c r="F123" s="41" t="s">
        <v>398</v>
      </c>
      <c r="G123" s="41"/>
      <c r="H123" s="41" t="s">
        <v>28</v>
      </c>
      <c r="I123" s="41" t="s">
        <v>399</v>
      </c>
      <c r="J123" s="41" t="s">
        <v>400</v>
      </c>
      <c r="K123" s="41"/>
      <c r="L123" s="41" t="s">
        <v>73</v>
      </c>
      <c r="M123" s="41">
        <v>20</v>
      </c>
      <c r="N123" s="41" t="s">
        <v>32</v>
      </c>
      <c r="O123" s="41" t="s">
        <v>33</v>
      </c>
      <c r="P123" s="27" t="s">
        <v>34</v>
      </c>
      <c r="Q123" s="139">
        <v>0.13</v>
      </c>
      <c r="R123" s="140">
        <f t="shared" si="7"/>
        <v>0.176991150442478</v>
      </c>
      <c r="S123" s="141">
        <f t="shared" si="8"/>
        <v>3.53982300884956</v>
      </c>
      <c r="T123" s="142">
        <v>0.2</v>
      </c>
      <c r="U123" s="143">
        <f t="shared" si="6"/>
        <v>4</v>
      </c>
      <c r="V123" s="140">
        <f t="shared" si="9"/>
        <v>0.460176991150442</v>
      </c>
      <c r="W123" s="140">
        <f t="shared" si="10"/>
        <v>0.460176991150443</v>
      </c>
      <c r="X123" s="140">
        <f t="shared" si="11"/>
        <v>6.66133814775094e-16</v>
      </c>
      <c r="Y123" s="41" t="s">
        <v>35</v>
      </c>
      <c r="Z123" s="103" t="s">
        <v>35</v>
      </c>
      <c r="AA123" s="146" t="s">
        <v>374</v>
      </c>
      <c r="AB123" s="41"/>
      <c r="AC123" s="147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</row>
    <row r="124" s="103" customFormat="1" spans="1:201">
      <c r="A124" s="136">
        <v>45316</v>
      </c>
      <c r="B124" s="136"/>
      <c r="C124" s="137" t="s">
        <v>53</v>
      </c>
      <c r="D124" s="136" t="s">
        <v>77</v>
      </c>
      <c r="E124" s="138"/>
      <c r="F124" s="41" t="s">
        <v>401</v>
      </c>
      <c r="G124" s="41"/>
      <c r="H124" s="41" t="s">
        <v>28</v>
      </c>
      <c r="I124" s="41" t="s">
        <v>402</v>
      </c>
      <c r="J124" s="41" t="s">
        <v>403</v>
      </c>
      <c r="K124" s="41"/>
      <c r="L124" s="41" t="s">
        <v>73</v>
      </c>
      <c r="M124" s="41">
        <v>24</v>
      </c>
      <c r="N124" s="41" t="s">
        <v>32</v>
      </c>
      <c r="O124" s="41" t="s">
        <v>33</v>
      </c>
      <c r="P124" s="27" t="s">
        <v>34</v>
      </c>
      <c r="Q124" s="139">
        <v>0.13</v>
      </c>
      <c r="R124" s="140">
        <f t="shared" si="7"/>
        <v>13.2743362831858</v>
      </c>
      <c r="S124" s="141">
        <f t="shared" si="8"/>
        <v>318.58407079646</v>
      </c>
      <c r="T124" s="142">
        <v>15</v>
      </c>
      <c r="U124" s="143">
        <f t="shared" si="6"/>
        <v>360</v>
      </c>
      <c r="V124" s="140">
        <f t="shared" si="9"/>
        <v>41.4159292035398</v>
      </c>
      <c r="W124" s="140">
        <f t="shared" si="10"/>
        <v>41.4159292035398</v>
      </c>
      <c r="X124" s="140">
        <f t="shared" si="11"/>
        <v>0</v>
      </c>
      <c r="Y124" s="41" t="s">
        <v>35</v>
      </c>
      <c r="Z124" s="103" t="s">
        <v>35</v>
      </c>
      <c r="AA124" s="146" t="s">
        <v>374</v>
      </c>
      <c r="AB124" s="41"/>
      <c r="AC124" s="147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</row>
    <row r="125" s="103" customFormat="1" spans="1:201">
      <c r="A125" s="136">
        <v>45316</v>
      </c>
      <c r="B125" s="136"/>
      <c r="C125" s="137" t="s">
        <v>53</v>
      </c>
      <c r="D125" s="136" t="s">
        <v>77</v>
      </c>
      <c r="E125" s="138"/>
      <c r="F125" s="41" t="s">
        <v>404</v>
      </c>
      <c r="G125" s="41"/>
      <c r="H125" s="41" t="s">
        <v>28</v>
      </c>
      <c r="I125" s="41" t="s">
        <v>405</v>
      </c>
      <c r="J125" s="41" t="s">
        <v>406</v>
      </c>
      <c r="K125" s="41"/>
      <c r="L125" s="41" t="s">
        <v>73</v>
      </c>
      <c r="M125" s="41">
        <v>24</v>
      </c>
      <c r="N125" s="41" t="s">
        <v>32</v>
      </c>
      <c r="O125" s="41" t="s">
        <v>33</v>
      </c>
      <c r="P125" s="27" t="s">
        <v>34</v>
      </c>
      <c r="Q125" s="139">
        <v>0.13</v>
      </c>
      <c r="R125" s="140">
        <f t="shared" si="7"/>
        <v>8.8495575221239</v>
      </c>
      <c r="S125" s="141">
        <f t="shared" si="8"/>
        <v>212.389380530973</v>
      </c>
      <c r="T125" s="142">
        <v>10</v>
      </c>
      <c r="U125" s="143">
        <f t="shared" si="6"/>
        <v>240</v>
      </c>
      <c r="V125" s="140">
        <f t="shared" si="9"/>
        <v>27.6106194690265</v>
      </c>
      <c r="W125" s="140">
        <f t="shared" si="10"/>
        <v>27.6106194690266</v>
      </c>
      <c r="X125" s="140">
        <f t="shared" si="11"/>
        <v>3.5527136788005e-14</v>
      </c>
      <c r="Y125" s="41" t="s">
        <v>35</v>
      </c>
      <c r="Z125" s="103" t="s">
        <v>35</v>
      </c>
      <c r="AA125" s="146" t="s">
        <v>374</v>
      </c>
      <c r="AB125" s="41"/>
      <c r="AC125" s="147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</row>
    <row r="126" s="3" customFormat="1" spans="1:201">
      <c r="A126" s="11">
        <v>45342</v>
      </c>
      <c r="B126" s="11"/>
      <c r="C126" s="12" t="s">
        <v>27</v>
      </c>
      <c r="D126" s="11" t="s">
        <v>27</v>
      </c>
      <c r="E126" s="109"/>
      <c r="H126" s="3" t="s">
        <v>236</v>
      </c>
      <c r="I126" s="3" t="s">
        <v>407</v>
      </c>
      <c r="J126" s="3" t="s">
        <v>408</v>
      </c>
      <c r="L126" s="3" t="s">
        <v>42</v>
      </c>
      <c r="M126" s="3">
        <v>1</v>
      </c>
      <c r="N126" s="14" t="s">
        <v>32</v>
      </c>
      <c r="O126" s="14" t="s">
        <v>33</v>
      </c>
      <c r="P126" s="21" t="s">
        <v>34</v>
      </c>
      <c r="Q126" s="22">
        <v>0.13</v>
      </c>
      <c r="R126" s="28">
        <f t="shared" si="7"/>
        <v>441.592920353982</v>
      </c>
      <c r="S126" s="28">
        <f t="shared" si="8"/>
        <v>441.592920353982</v>
      </c>
      <c r="T126" s="120">
        <v>499</v>
      </c>
      <c r="U126" s="29">
        <v>499</v>
      </c>
      <c r="V126" s="28">
        <f t="shared" si="9"/>
        <v>57.4070796460177</v>
      </c>
      <c r="W126" s="28">
        <f t="shared" si="10"/>
        <v>57.4070796460177</v>
      </c>
      <c r="X126" s="28">
        <f t="shared" si="11"/>
        <v>0</v>
      </c>
      <c r="Y126" s="14" t="s">
        <v>35</v>
      </c>
      <c r="Z126" s="14" t="s">
        <v>35</v>
      </c>
      <c r="AA126" s="3" t="s">
        <v>116</v>
      </c>
      <c r="AC126" s="39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</row>
    <row r="127" s="3" customFormat="1" spans="1:201">
      <c r="A127" s="11">
        <v>45342</v>
      </c>
      <c r="B127" s="11"/>
      <c r="C127" s="12" t="s">
        <v>27</v>
      </c>
      <c r="D127" s="11" t="s">
        <v>27</v>
      </c>
      <c r="E127" s="109"/>
      <c r="H127" s="3" t="s">
        <v>236</v>
      </c>
      <c r="I127" s="14" t="s">
        <v>409</v>
      </c>
      <c r="L127" s="3" t="s">
        <v>42</v>
      </c>
      <c r="M127" s="3">
        <v>1</v>
      </c>
      <c r="N127" s="14" t="s">
        <v>32</v>
      </c>
      <c r="O127" s="14" t="s">
        <v>33</v>
      </c>
      <c r="P127" s="21" t="s">
        <v>34</v>
      </c>
      <c r="Q127" s="22">
        <v>0.06</v>
      </c>
      <c r="R127" s="28">
        <f t="shared" ref="R127:R129" si="12">T127/(1+Q127)</f>
        <v>92.4528301886792</v>
      </c>
      <c r="S127" s="144">
        <f t="shared" ref="S127:S129" si="13">R127*M127</f>
        <v>92.4528301886792</v>
      </c>
      <c r="T127" s="120">
        <v>98</v>
      </c>
      <c r="U127" s="29">
        <v>98</v>
      </c>
      <c r="V127" s="28">
        <f t="shared" ref="V127:V128" si="14">U127-S127</f>
        <v>5.54716981132076</v>
      </c>
      <c r="W127" s="28">
        <f t="shared" si="10"/>
        <v>5.54716981132075</v>
      </c>
      <c r="X127" s="28">
        <f t="shared" si="11"/>
        <v>0</v>
      </c>
      <c r="Y127" s="14" t="s">
        <v>35</v>
      </c>
      <c r="Z127" s="14" t="s">
        <v>35</v>
      </c>
      <c r="AA127" s="3" t="s">
        <v>116</v>
      </c>
      <c r="AC127" s="39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</row>
    <row r="128" s="3" customFormat="1" spans="1:201">
      <c r="A128" s="11">
        <v>45342</v>
      </c>
      <c r="B128" s="11"/>
      <c r="C128" s="12" t="s">
        <v>27</v>
      </c>
      <c r="D128" s="11" t="s">
        <v>27</v>
      </c>
      <c r="E128" s="109"/>
      <c r="H128" s="3" t="s">
        <v>236</v>
      </c>
      <c r="I128" s="14" t="s">
        <v>410</v>
      </c>
      <c r="L128" s="3" t="s">
        <v>42</v>
      </c>
      <c r="M128" s="3">
        <v>1</v>
      </c>
      <c r="N128" s="14" t="s">
        <v>32</v>
      </c>
      <c r="O128" s="14" t="s">
        <v>33</v>
      </c>
      <c r="P128" s="21" t="s">
        <v>34</v>
      </c>
      <c r="Q128" s="22">
        <v>0.06</v>
      </c>
      <c r="R128" s="28">
        <f t="shared" si="12"/>
        <v>313.207547169811</v>
      </c>
      <c r="S128" s="144">
        <f t="shared" si="13"/>
        <v>313.207547169811</v>
      </c>
      <c r="T128" s="120">
        <v>332</v>
      </c>
      <c r="U128" s="29">
        <v>332</v>
      </c>
      <c r="V128" s="28">
        <f t="shared" si="14"/>
        <v>18.7924528301887</v>
      </c>
      <c r="W128" s="28">
        <f t="shared" si="10"/>
        <v>18.7924528301887</v>
      </c>
      <c r="X128" s="145">
        <f>V128-W128</f>
        <v>4.61852778244065e-14</v>
      </c>
      <c r="Y128" s="14" t="s">
        <v>35</v>
      </c>
      <c r="Z128" s="14" t="s">
        <v>35</v>
      </c>
      <c r="AA128" s="3" t="s">
        <v>116</v>
      </c>
      <c r="AC128" s="39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</row>
    <row r="129" s="3" customFormat="1" spans="1:201">
      <c r="A129" s="11">
        <v>45342</v>
      </c>
      <c r="B129" s="11"/>
      <c r="C129" s="12" t="s">
        <v>27</v>
      </c>
      <c r="D129" s="11" t="s">
        <v>27</v>
      </c>
      <c r="E129" s="109"/>
      <c r="H129" s="3" t="s">
        <v>236</v>
      </c>
      <c r="I129" s="3" t="s">
        <v>411</v>
      </c>
      <c r="L129" s="3" t="s">
        <v>42</v>
      </c>
      <c r="M129" s="3">
        <v>6</v>
      </c>
      <c r="N129" s="14" t="s">
        <v>32</v>
      </c>
      <c r="O129" s="14" t="s">
        <v>33</v>
      </c>
      <c r="P129" s="21" t="s">
        <v>34</v>
      </c>
      <c r="Q129" s="22">
        <v>0.13</v>
      </c>
      <c r="R129" s="28">
        <f t="shared" si="12"/>
        <v>123.008849557522</v>
      </c>
      <c r="S129" s="144">
        <f t="shared" si="13"/>
        <v>738.053097345133</v>
      </c>
      <c r="T129" s="120">
        <v>139</v>
      </c>
      <c r="U129" s="29">
        <f t="shared" si="6"/>
        <v>834</v>
      </c>
      <c r="V129" s="28">
        <f t="shared" si="9"/>
        <v>95.9469026548671</v>
      </c>
      <c r="W129" s="28">
        <f t="shared" si="10"/>
        <v>95.9469026548673</v>
      </c>
      <c r="X129" s="28">
        <f t="shared" si="11"/>
        <v>1.4210854715202e-13</v>
      </c>
      <c r="Y129" s="14" t="s">
        <v>35</v>
      </c>
      <c r="Z129" s="14" t="s">
        <v>35</v>
      </c>
      <c r="AA129" s="3" t="s">
        <v>116</v>
      </c>
      <c r="AC129" s="3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</row>
    <row r="130" s="103" customFormat="1" spans="1:201">
      <c r="A130" s="136">
        <v>45342</v>
      </c>
      <c r="B130" s="136"/>
      <c r="C130" s="137" t="s">
        <v>53</v>
      </c>
      <c r="D130" s="136" t="s">
        <v>77</v>
      </c>
      <c r="E130" s="138"/>
      <c r="F130" s="41" t="s">
        <v>412</v>
      </c>
      <c r="G130" s="41"/>
      <c r="H130" s="41" t="s">
        <v>28</v>
      </c>
      <c r="I130" s="41" t="s">
        <v>138</v>
      </c>
      <c r="J130" s="41" t="s">
        <v>413</v>
      </c>
      <c r="K130" s="41"/>
      <c r="L130" s="41" t="s">
        <v>73</v>
      </c>
      <c r="M130" s="41">
        <v>60</v>
      </c>
      <c r="N130" s="41" t="s">
        <v>32</v>
      </c>
      <c r="O130" s="41" t="s">
        <v>33</v>
      </c>
      <c r="P130" s="27" t="s">
        <v>34</v>
      </c>
      <c r="Q130" s="139">
        <v>0.13</v>
      </c>
      <c r="R130" s="140">
        <f t="shared" si="7"/>
        <v>0.265486725663717</v>
      </c>
      <c r="S130" s="141">
        <v>15.9092</v>
      </c>
      <c r="T130" s="142">
        <v>0.3</v>
      </c>
      <c r="U130" s="143">
        <f t="shared" si="6"/>
        <v>18</v>
      </c>
      <c r="V130" s="140">
        <f t="shared" si="9"/>
        <v>2.0908</v>
      </c>
      <c r="W130" s="140">
        <f t="shared" si="10"/>
        <v>2.07079646017699</v>
      </c>
      <c r="X130" s="140">
        <v>3.5527136788005e-14</v>
      </c>
      <c r="Y130" s="41" t="s">
        <v>35</v>
      </c>
      <c r="Z130" s="103" t="s">
        <v>35</v>
      </c>
      <c r="AA130" s="146" t="s">
        <v>374</v>
      </c>
      <c r="AB130" s="41"/>
      <c r="AC130" s="147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7"/>
      <c r="BN130" s="147"/>
      <c r="BO130" s="147"/>
      <c r="BP130" s="147"/>
      <c r="BQ130" s="147"/>
      <c r="BR130" s="147"/>
      <c r="BS130" s="147"/>
      <c r="BT130" s="147"/>
      <c r="BU130" s="147"/>
      <c r="BV130" s="147"/>
      <c r="BW130" s="147"/>
      <c r="BX130" s="147"/>
      <c r="BY130" s="147"/>
      <c r="BZ130" s="147"/>
      <c r="CA130" s="147"/>
      <c r="CB130" s="147"/>
      <c r="CC130" s="147"/>
      <c r="CD130" s="147"/>
      <c r="CE130" s="147"/>
      <c r="CF130" s="147"/>
      <c r="CG130" s="147"/>
      <c r="CH130" s="147"/>
      <c r="CI130" s="147"/>
      <c r="CJ130" s="147"/>
      <c r="CK130" s="147"/>
      <c r="CL130" s="147"/>
      <c r="CM130" s="147"/>
      <c r="CN130" s="147"/>
      <c r="CO130" s="147"/>
      <c r="CP130" s="147"/>
      <c r="CQ130" s="147"/>
      <c r="CR130" s="147"/>
      <c r="CS130" s="147"/>
      <c r="CT130" s="147"/>
      <c r="CU130" s="147"/>
      <c r="CV130" s="147"/>
      <c r="CW130" s="147"/>
      <c r="CX130" s="147"/>
      <c r="CY130" s="147"/>
      <c r="CZ130" s="147"/>
      <c r="DA130" s="147"/>
      <c r="DB130" s="147"/>
      <c r="DC130" s="147"/>
      <c r="DD130" s="147"/>
      <c r="DE130" s="147"/>
      <c r="DF130" s="147"/>
      <c r="DG130" s="147"/>
      <c r="DH130" s="147"/>
      <c r="DI130" s="147"/>
      <c r="DJ130" s="147"/>
      <c r="DK130" s="147"/>
      <c r="DL130" s="147"/>
      <c r="DM130" s="147"/>
      <c r="DN130" s="147"/>
      <c r="DO130" s="147"/>
      <c r="DP130" s="147"/>
      <c r="DQ130" s="147"/>
      <c r="DR130" s="147"/>
      <c r="DS130" s="147"/>
      <c r="DT130" s="147"/>
      <c r="DU130" s="147"/>
      <c r="DV130" s="147"/>
      <c r="DW130" s="147"/>
      <c r="DX130" s="147"/>
      <c r="DY130" s="147"/>
      <c r="DZ130" s="147"/>
      <c r="EA130" s="147"/>
      <c r="EB130" s="147"/>
      <c r="EC130" s="147"/>
      <c r="ED130" s="147"/>
      <c r="EE130" s="147"/>
      <c r="EF130" s="147"/>
      <c r="EG130" s="147"/>
      <c r="EH130" s="147"/>
      <c r="EI130" s="147"/>
      <c r="EJ130" s="147"/>
      <c r="EK130" s="147"/>
      <c r="EL130" s="147"/>
      <c r="EM130" s="147"/>
      <c r="EN130" s="147"/>
      <c r="EO130" s="147"/>
      <c r="EP130" s="147"/>
      <c r="EQ130" s="147"/>
      <c r="ER130" s="147"/>
      <c r="ES130" s="147"/>
      <c r="ET130" s="147"/>
      <c r="EU130" s="147"/>
      <c r="EV130" s="147"/>
      <c r="EW130" s="147"/>
      <c r="EX130" s="147"/>
      <c r="EY130" s="147"/>
      <c r="EZ130" s="147"/>
      <c r="FA130" s="147"/>
      <c r="FB130" s="147"/>
      <c r="FC130" s="147"/>
      <c r="FD130" s="147"/>
      <c r="FE130" s="147"/>
      <c r="FF130" s="147"/>
      <c r="FG130" s="147"/>
      <c r="FH130" s="147"/>
      <c r="FI130" s="147"/>
      <c r="FJ130" s="147"/>
      <c r="FK130" s="147"/>
      <c r="FL130" s="147"/>
      <c r="FM130" s="147"/>
      <c r="FN130" s="147"/>
      <c r="FO130" s="147"/>
      <c r="FP130" s="147"/>
      <c r="FQ130" s="147"/>
      <c r="FR130" s="147"/>
      <c r="FS130" s="147"/>
      <c r="FT130" s="147"/>
      <c r="FU130" s="147"/>
      <c r="FV130" s="147"/>
      <c r="FW130" s="147"/>
      <c r="FX130" s="147"/>
      <c r="FY130" s="147"/>
      <c r="FZ130" s="147"/>
      <c r="GA130" s="147"/>
      <c r="GB130" s="147"/>
      <c r="GC130" s="147"/>
      <c r="GD130" s="147"/>
      <c r="GE130" s="147"/>
      <c r="GF130" s="147"/>
      <c r="GG130" s="147"/>
      <c r="GH130" s="147"/>
      <c r="GI130" s="147"/>
      <c r="GJ130" s="147"/>
      <c r="GK130" s="147"/>
      <c r="GL130" s="147"/>
      <c r="GM130" s="147"/>
      <c r="GN130" s="147"/>
      <c r="GO130" s="147"/>
      <c r="GP130" s="147"/>
      <c r="GQ130" s="147"/>
      <c r="GR130" s="147"/>
      <c r="GS130" s="147"/>
    </row>
    <row r="131" s="103" customFormat="1" spans="1:201">
      <c r="A131" s="136">
        <v>45342</v>
      </c>
      <c r="B131" s="136"/>
      <c r="C131" s="137" t="s">
        <v>53</v>
      </c>
      <c r="D131" s="136" t="s">
        <v>77</v>
      </c>
      <c r="E131" s="138"/>
      <c r="F131" s="41" t="s">
        <v>414</v>
      </c>
      <c r="G131" s="41"/>
      <c r="H131" s="41" t="s">
        <v>28</v>
      </c>
      <c r="I131" s="41" t="s">
        <v>138</v>
      </c>
      <c r="J131" s="41" t="s">
        <v>415</v>
      </c>
      <c r="K131" s="41"/>
      <c r="L131" s="41" t="s">
        <v>73</v>
      </c>
      <c r="M131" s="41">
        <v>60</v>
      </c>
      <c r="N131" s="41" t="s">
        <v>32</v>
      </c>
      <c r="O131" s="41" t="s">
        <v>33</v>
      </c>
      <c r="P131" s="27" t="s">
        <v>34</v>
      </c>
      <c r="Q131" s="139">
        <v>0.13</v>
      </c>
      <c r="R131" s="140">
        <f t="shared" si="7"/>
        <v>2.21238938053097</v>
      </c>
      <c r="S131" s="141">
        <f t="shared" si="8"/>
        <v>132.743362831858</v>
      </c>
      <c r="T131" s="142">
        <v>2.5</v>
      </c>
      <c r="U131" s="143">
        <f t="shared" si="6"/>
        <v>150</v>
      </c>
      <c r="V131" s="140">
        <f t="shared" si="9"/>
        <v>17.2566371681416</v>
      </c>
      <c r="W131" s="140">
        <f t="shared" ref="W131:W149" si="15">T131/(1+Q131)*Q131*M131</f>
        <v>17.2566371681416</v>
      </c>
      <c r="X131" s="140">
        <f t="shared" ref="X131:X194" si="16">W131-V131</f>
        <v>3.19744231092045e-14</v>
      </c>
      <c r="Y131" s="41" t="s">
        <v>35</v>
      </c>
      <c r="Z131" s="103" t="s">
        <v>35</v>
      </c>
      <c r="AA131" s="146" t="s">
        <v>374</v>
      </c>
      <c r="AB131" s="41"/>
      <c r="AC131" s="147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  <c r="BO131" s="147"/>
      <c r="BP131" s="147"/>
      <c r="BQ131" s="147"/>
      <c r="BR131" s="147"/>
      <c r="BS131" s="147"/>
      <c r="BT131" s="147"/>
      <c r="BU131" s="147"/>
      <c r="BV131" s="147"/>
      <c r="BW131" s="147"/>
      <c r="BX131" s="147"/>
      <c r="BY131" s="147"/>
      <c r="BZ131" s="147"/>
      <c r="CA131" s="147"/>
      <c r="CB131" s="147"/>
      <c r="CC131" s="147"/>
      <c r="CD131" s="147"/>
      <c r="CE131" s="147"/>
      <c r="CF131" s="147"/>
      <c r="CG131" s="147"/>
      <c r="CH131" s="147"/>
      <c r="CI131" s="147"/>
      <c r="CJ131" s="147"/>
      <c r="CK131" s="147"/>
      <c r="CL131" s="147"/>
      <c r="CM131" s="147"/>
      <c r="CN131" s="147"/>
      <c r="CO131" s="147"/>
      <c r="CP131" s="147"/>
      <c r="CQ131" s="147"/>
      <c r="CR131" s="147"/>
      <c r="CS131" s="147"/>
      <c r="CT131" s="147"/>
      <c r="CU131" s="147"/>
      <c r="CV131" s="147"/>
      <c r="CW131" s="147"/>
      <c r="CX131" s="147"/>
      <c r="CY131" s="147"/>
      <c r="CZ131" s="147"/>
      <c r="DA131" s="147"/>
      <c r="DB131" s="147"/>
      <c r="DC131" s="147"/>
      <c r="DD131" s="147"/>
      <c r="DE131" s="147"/>
      <c r="DF131" s="147"/>
      <c r="DG131" s="147"/>
      <c r="DH131" s="147"/>
      <c r="DI131" s="147"/>
      <c r="DJ131" s="147"/>
      <c r="DK131" s="147"/>
      <c r="DL131" s="147"/>
      <c r="DM131" s="147"/>
      <c r="DN131" s="147"/>
      <c r="DO131" s="147"/>
      <c r="DP131" s="147"/>
      <c r="DQ131" s="147"/>
      <c r="DR131" s="147"/>
      <c r="DS131" s="147"/>
      <c r="DT131" s="147"/>
      <c r="DU131" s="147"/>
      <c r="DV131" s="147"/>
      <c r="DW131" s="147"/>
      <c r="DX131" s="147"/>
      <c r="DY131" s="147"/>
      <c r="DZ131" s="147"/>
      <c r="EA131" s="147"/>
      <c r="EB131" s="147"/>
      <c r="EC131" s="147"/>
      <c r="ED131" s="147"/>
      <c r="EE131" s="147"/>
      <c r="EF131" s="147"/>
      <c r="EG131" s="147"/>
      <c r="EH131" s="147"/>
      <c r="EI131" s="147"/>
      <c r="EJ131" s="147"/>
      <c r="EK131" s="147"/>
      <c r="EL131" s="147"/>
      <c r="EM131" s="147"/>
      <c r="EN131" s="147"/>
      <c r="EO131" s="147"/>
      <c r="EP131" s="147"/>
      <c r="EQ131" s="147"/>
      <c r="ER131" s="147"/>
      <c r="ES131" s="147"/>
      <c r="ET131" s="147"/>
      <c r="EU131" s="147"/>
      <c r="EV131" s="147"/>
      <c r="EW131" s="147"/>
      <c r="EX131" s="147"/>
      <c r="EY131" s="147"/>
      <c r="EZ131" s="147"/>
      <c r="FA131" s="147"/>
      <c r="FB131" s="147"/>
      <c r="FC131" s="147"/>
      <c r="FD131" s="147"/>
      <c r="FE131" s="147"/>
      <c r="FF131" s="147"/>
      <c r="FG131" s="147"/>
      <c r="FH131" s="147"/>
      <c r="FI131" s="147"/>
      <c r="FJ131" s="147"/>
      <c r="FK131" s="147"/>
      <c r="FL131" s="147"/>
      <c r="FM131" s="147"/>
      <c r="FN131" s="147"/>
      <c r="FO131" s="147"/>
      <c r="FP131" s="147"/>
      <c r="FQ131" s="147"/>
      <c r="FR131" s="147"/>
      <c r="FS131" s="147"/>
      <c r="FT131" s="147"/>
      <c r="FU131" s="147"/>
      <c r="FV131" s="147"/>
      <c r="FW131" s="147"/>
      <c r="FX131" s="147"/>
      <c r="FY131" s="147"/>
      <c r="FZ131" s="147"/>
      <c r="GA131" s="147"/>
      <c r="GB131" s="147"/>
      <c r="GC131" s="147"/>
      <c r="GD131" s="147"/>
      <c r="GE131" s="147"/>
      <c r="GF131" s="147"/>
      <c r="GG131" s="147"/>
      <c r="GH131" s="147"/>
      <c r="GI131" s="147"/>
      <c r="GJ131" s="147"/>
      <c r="GK131" s="147"/>
      <c r="GL131" s="147"/>
      <c r="GM131" s="147"/>
      <c r="GN131" s="147"/>
      <c r="GO131" s="147"/>
      <c r="GP131" s="147"/>
      <c r="GQ131" s="147"/>
      <c r="GR131" s="147"/>
      <c r="GS131" s="147"/>
    </row>
    <row r="132" s="103" customFormat="1" spans="1:201">
      <c r="A132" s="136">
        <v>45342</v>
      </c>
      <c r="B132" s="136"/>
      <c r="C132" s="137" t="s">
        <v>53</v>
      </c>
      <c r="D132" s="136" t="s">
        <v>77</v>
      </c>
      <c r="E132" s="138"/>
      <c r="F132" s="41" t="s">
        <v>416</v>
      </c>
      <c r="G132" s="41"/>
      <c r="H132" s="41" t="s">
        <v>28</v>
      </c>
      <c r="I132" s="41" t="s">
        <v>349</v>
      </c>
      <c r="J132" s="41" t="s">
        <v>417</v>
      </c>
      <c r="K132" s="41"/>
      <c r="L132" s="41" t="s">
        <v>73</v>
      </c>
      <c r="M132" s="41">
        <v>10</v>
      </c>
      <c r="N132" s="41" t="s">
        <v>32</v>
      </c>
      <c r="O132" s="41" t="s">
        <v>33</v>
      </c>
      <c r="P132" s="27" t="s">
        <v>34</v>
      </c>
      <c r="Q132" s="139">
        <v>0.13</v>
      </c>
      <c r="R132" s="140">
        <f t="shared" si="7"/>
        <v>17.6991150442478</v>
      </c>
      <c r="S132" s="141">
        <f t="shared" si="8"/>
        <v>176.991150442478</v>
      </c>
      <c r="T132" s="142">
        <v>20</v>
      </c>
      <c r="U132" s="143">
        <f t="shared" ref="U132:U194" si="17">T132*M132</f>
        <v>200</v>
      </c>
      <c r="V132" s="140">
        <f t="shared" si="9"/>
        <v>23.0088495575221</v>
      </c>
      <c r="W132" s="140">
        <f t="shared" si="15"/>
        <v>23.0088495575221</v>
      </c>
      <c r="X132" s="140">
        <f t="shared" si="16"/>
        <v>3.19744231092045e-14</v>
      </c>
      <c r="Y132" s="41" t="s">
        <v>35</v>
      </c>
      <c r="Z132" s="103" t="s">
        <v>35</v>
      </c>
      <c r="AA132" s="146" t="s">
        <v>374</v>
      </c>
      <c r="AB132" s="41"/>
      <c r="AC132" s="147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  <c r="BO132" s="147"/>
      <c r="BP132" s="147"/>
      <c r="BQ132" s="147"/>
      <c r="BR132" s="147"/>
      <c r="BS132" s="147"/>
      <c r="BT132" s="147"/>
      <c r="BU132" s="147"/>
      <c r="BV132" s="147"/>
      <c r="BW132" s="147"/>
      <c r="BX132" s="147"/>
      <c r="BY132" s="147"/>
      <c r="BZ132" s="147"/>
      <c r="CA132" s="147"/>
      <c r="CB132" s="147"/>
      <c r="CC132" s="147"/>
      <c r="CD132" s="147"/>
      <c r="CE132" s="147"/>
      <c r="CF132" s="147"/>
      <c r="CG132" s="147"/>
      <c r="CH132" s="147"/>
      <c r="CI132" s="147"/>
      <c r="CJ132" s="147"/>
      <c r="CK132" s="147"/>
      <c r="CL132" s="147"/>
      <c r="CM132" s="147"/>
      <c r="CN132" s="147"/>
      <c r="CO132" s="147"/>
      <c r="CP132" s="147"/>
      <c r="CQ132" s="147"/>
      <c r="CR132" s="147"/>
      <c r="CS132" s="147"/>
      <c r="CT132" s="147"/>
      <c r="CU132" s="147"/>
      <c r="CV132" s="147"/>
      <c r="CW132" s="147"/>
      <c r="CX132" s="147"/>
      <c r="CY132" s="147"/>
      <c r="CZ132" s="147"/>
      <c r="DA132" s="147"/>
      <c r="DB132" s="147"/>
      <c r="DC132" s="147"/>
      <c r="DD132" s="147"/>
      <c r="DE132" s="147"/>
      <c r="DF132" s="147"/>
      <c r="DG132" s="147"/>
      <c r="DH132" s="147"/>
      <c r="DI132" s="147"/>
      <c r="DJ132" s="147"/>
      <c r="DK132" s="147"/>
      <c r="DL132" s="147"/>
      <c r="DM132" s="147"/>
      <c r="DN132" s="147"/>
      <c r="DO132" s="147"/>
      <c r="DP132" s="147"/>
      <c r="DQ132" s="147"/>
      <c r="DR132" s="147"/>
      <c r="DS132" s="147"/>
      <c r="DT132" s="147"/>
      <c r="DU132" s="147"/>
      <c r="DV132" s="147"/>
      <c r="DW132" s="147"/>
      <c r="DX132" s="147"/>
      <c r="DY132" s="147"/>
      <c r="DZ132" s="147"/>
      <c r="EA132" s="147"/>
      <c r="EB132" s="147"/>
      <c r="EC132" s="147"/>
      <c r="ED132" s="147"/>
      <c r="EE132" s="147"/>
      <c r="EF132" s="147"/>
      <c r="EG132" s="147"/>
      <c r="EH132" s="147"/>
      <c r="EI132" s="147"/>
      <c r="EJ132" s="147"/>
      <c r="EK132" s="147"/>
      <c r="EL132" s="147"/>
      <c r="EM132" s="147"/>
      <c r="EN132" s="147"/>
      <c r="EO132" s="147"/>
      <c r="EP132" s="147"/>
      <c r="EQ132" s="147"/>
      <c r="ER132" s="147"/>
      <c r="ES132" s="147"/>
      <c r="ET132" s="147"/>
      <c r="EU132" s="147"/>
      <c r="EV132" s="147"/>
      <c r="EW132" s="147"/>
      <c r="EX132" s="147"/>
      <c r="EY132" s="147"/>
      <c r="EZ132" s="147"/>
      <c r="FA132" s="147"/>
      <c r="FB132" s="147"/>
      <c r="FC132" s="147"/>
      <c r="FD132" s="147"/>
      <c r="FE132" s="147"/>
      <c r="FF132" s="147"/>
      <c r="FG132" s="147"/>
      <c r="FH132" s="147"/>
      <c r="FI132" s="147"/>
      <c r="FJ132" s="147"/>
      <c r="FK132" s="147"/>
      <c r="FL132" s="147"/>
      <c r="FM132" s="147"/>
      <c r="FN132" s="147"/>
      <c r="FO132" s="147"/>
      <c r="FP132" s="147"/>
      <c r="FQ132" s="147"/>
      <c r="FR132" s="147"/>
      <c r="FS132" s="147"/>
      <c r="FT132" s="147"/>
      <c r="FU132" s="147"/>
      <c r="FV132" s="147"/>
      <c r="FW132" s="147"/>
      <c r="FX132" s="147"/>
      <c r="FY132" s="147"/>
      <c r="FZ132" s="147"/>
      <c r="GA132" s="147"/>
      <c r="GB132" s="147"/>
      <c r="GC132" s="147"/>
      <c r="GD132" s="147"/>
      <c r="GE132" s="147"/>
      <c r="GF132" s="147"/>
      <c r="GG132" s="147"/>
      <c r="GH132" s="147"/>
      <c r="GI132" s="147"/>
      <c r="GJ132" s="147"/>
      <c r="GK132" s="147"/>
      <c r="GL132" s="147"/>
      <c r="GM132" s="147"/>
      <c r="GN132" s="147"/>
      <c r="GO132" s="147"/>
      <c r="GP132" s="147"/>
      <c r="GQ132" s="147"/>
      <c r="GR132" s="147"/>
      <c r="GS132" s="147"/>
    </row>
    <row r="133" s="103" customFormat="1" spans="1:201">
      <c r="A133" s="136">
        <v>45342</v>
      </c>
      <c r="B133" s="136"/>
      <c r="C133" s="137" t="s">
        <v>53</v>
      </c>
      <c r="D133" s="136" t="s">
        <v>77</v>
      </c>
      <c r="E133" s="138"/>
      <c r="F133" s="41" t="s">
        <v>418</v>
      </c>
      <c r="G133" s="41"/>
      <c r="H133" s="41" t="s">
        <v>28</v>
      </c>
      <c r="I133" s="41" t="s">
        <v>321</v>
      </c>
      <c r="J133" s="41" t="s">
        <v>419</v>
      </c>
      <c r="K133" s="41"/>
      <c r="L133" s="41" t="s">
        <v>73</v>
      </c>
      <c r="M133" s="41">
        <v>100</v>
      </c>
      <c r="N133" s="41" t="s">
        <v>32</v>
      </c>
      <c r="O133" s="41" t="s">
        <v>33</v>
      </c>
      <c r="P133" s="27" t="s">
        <v>34</v>
      </c>
      <c r="Q133" s="139">
        <v>0.13</v>
      </c>
      <c r="R133" s="140">
        <f t="shared" ref="R133:R143" si="18">T133/(1+Q133)</f>
        <v>2.38938053097345</v>
      </c>
      <c r="S133" s="141">
        <f t="shared" ref="S133:S143" si="19">R133*M133</f>
        <v>238.938053097345</v>
      </c>
      <c r="T133" s="142">
        <v>2.7</v>
      </c>
      <c r="U133" s="143">
        <f t="shared" si="17"/>
        <v>270</v>
      </c>
      <c r="V133" s="140">
        <f t="shared" ref="V133:V143" si="20">U133-S133</f>
        <v>31.0619469026549</v>
      </c>
      <c r="W133" s="140">
        <f t="shared" si="15"/>
        <v>31.0619469026549</v>
      </c>
      <c r="X133" s="140">
        <f t="shared" si="16"/>
        <v>0</v>
      </c>
      <c r="Y133" s="41" t="s">
        <v>35</v>
      </c>
      <c r="Z133" s="103" t="s">
        <v>35</v>
      </c>
      <c r="AA133" s="146" t="s">
        <v>374</v>
      </c>
      <c r="AB133" s="41"/>
      <c r="AC133" s="147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  <c r="BO133" s="147"/>
      <c r="BP133" s="147"/>
      <c r="BQ133" s="147"/>
      <c r="BR133" s="147"/>
      <c r="BS133" s="147"/>
      <c r="BT133" s="147"/>
      <c r="BU133" s="147"/>
      <c r="BV133" s="147"/>
      <c r="BW133" s="147"/>
      <c r="BX133" s="147"/>
      <c r="BY133" s="147"/>
      <c r="BZ133" s="147"/>
      <c r="CA133" s="147"/>
      <c r="CB133" s="147"/>
      <c r="CC133" s="147"/>
      <c r="CD133" s="147"/>
      <c r="CE133" s="147"/>
      <c r="CF133" s="147"/>
      <c r="CG133" s="147"/>
      <c r="CH133" s="147"/>
      <c r="CI133" s="147"/>
      <c r="CJ133" s="147"/>
      <c r="CK133" s="147"/>
      <c r="CL133" s="147"/>
      <c r="CM133" s="147"/>
      <c r="CN133" s="147"/>
      <c r="CO133" s="147"/>
      <c r="CP133" s="147"/>
      <c r="CQ133" s="147"/>
      <c r="CR133" s="147"/>
      <c r="CS133" s="147"/>
      <c r="CT133" s="147"/>
      <c r="CU133" s="147"/>
      <c r="CV133" s="147"/>
      <c r="CW133" s="147"/>
      <c r="CX133" s="147"/>
      <c r="CY133" s="147"/>
      <c r="CZ133" s="147"/>
      <c r="DA133" s="147"/>
      <c r="DB133" s="147"/>
      <c r="DC133" s="147"/>
      <c r="DD133" s="147"/>
      <c r="DE133" s="147"/>
      <c r="DF133" s="147"/>
      <c r="DG133" s="147"/>
      <c r="DH133" s="147"/>
      <c r="DI133" s="147"/>
      <c r="DJ133" s="147"/>
      <c r="DK133" s="147"/>
      <c r="DL133" s="147"/>
      <c r="DM133" s="147"/>
      <c r="DN133" s="147"/>
      <c r="DO133" s="147"/>
      <c r="DP133" s="147"/>
      <c r="DQ133" s="147"/>
      <c r="DR133" s="147"/>
      <c r="DS133" s="147"/>
      <c r="DT133" s="147"/>
      <c r="DU133" s="147"/>
      <c r="DV133" s="147"/>
      <c r="DW133" s="147"/>
      <c r="DX133" s="147"/>
      <c r="DY133" s="147"/>
      <c r="DZ133" s="147"/>
      <c r="EA133" s="147"/>
      <c r="EB133" s="147"/>
      <c r="EC133" s="147"/>
      <c r="ED133" s="147"/>
      <c r="EE133" s="147"/>
      <c r="EF133" s="147"/>
      <c r="EG133" s="147"/>
      <c r="EH133" s="147"/>
      <c r="EI133" s="147"/>
      <c r="EJ133" s="147"/>
      <c r="EK133" s="147"/>
      <c r="EL133" s="147"/>
      <c r="EM133" s="147"/>
      <c r="EN133" s="147"/>
      <c r="EO133" s="147"/>
      <c r="EP133" s="147"/>
      <c r="EQ133" s="147"/>
      <c r="ER133" s="147"/>
      <c r="ES133" s="147"/>
      <c r="ET133" s="147"/>
      <c r="EU133" s="147"/>
      <c r="EV133" s="147"/>
      <c r="EW133" s="147"/>
      <c r="EX133" s="147"/>
      <c r="EY133" s="147"/>
      <c r="EZ133" s="147"/>
      <c r="FA133" s="147"/>
      <c r="FB133" s="147"/>
      <c r="FC133" s="147"/>
      <c r="FD133" s="147"/>
      <c r="FE133" s="147"/>
      <c r="FF133" s="147"/>
      <c r="FG133" s="147"/>
      <c r="FH133" s="147"/>
      <c r="FI133" s="147"/>
      <c r="FJ133" s="147"/>
      <c r="FK133" s="147"/>
      <c r="FL133" s="147"/>
      <c r="FM133" s="147"/>
      <c r="FN133" s="147"/>
      <c r="FO133" s="147"/>
      <c r="FP133" s="147"/>
      <c r="FQ133" s="147"/>
      <c r="FR133" s="147"/>
      <c r="FS133" s="147"/>
      <c r="FT133" s="147"/>
      <c r="FU133" s="147"/>
      <c r="FV133" s="147"/>
      <c r="FW133" s="147"/>
      <c r="FX133" s="147"/>
      <c r="FY133" s="147"/>
      <c r="FZ133" s="147"/>
      <c r="GA133" s="147"/>
      <c r="GB133" s="147"/>
      <c r="GC133" s="147"/>
      <c r="GD133" s="147"/>
      <c r="GE133" s="147"/>
      <c r="GF133" s="147"/>
      <c r="GG133" s="147"/>
      <c r="GH133" s="147"/>
      <c r="GI133" s="147"/>
      <c r="GJ133" s="147"/>
      <c r="GK133" s="147"/>
      <c r="GL133" s="147"/>
      <c r="GM133" s="147"/>
      <c r="GN133" s="147"/>
      <c r="GO133" s="147"/>
      <c r="GP133" s="147"/>
      <c r="GQ133" s="147"/>
      <c r="GR133" s="147"/>
      <c r="GS133" s="147"/>
    </row>
    <row r="134" s="103" customFormat="1" spans="1:201">
      <c r="A134" s="136">
        <v>45342</v>
      </c>
      <c r="B134" s="136"/>
      <c r="C134" s="137" t="s">
        <v>53</v>
      </c>
      <c r="D134" s="136" t="s">
        <v>77</v>
      </c>
      <c r="E134" s="138"/>
      <c r="F134" s="41" t="s">
        <v>420</v>
      </c>
      <c r="G134" s="41"/>
      <c r="H134" s="41" t="s">
        <v>28</v>
      </c>
      <c r="I134" s="41" t="s">
        <v>138</v>
      </c>
      <c r="J134" s="41" t="s">
        <v>421</v>
      </c>
      <c r="K134" s="41"/>
      <c r="L134" s="41" t="s">
        <v>73</v>
      </c>
      <c r="M134" s="41">
        <v>100</v>
      </c>
      <c r="N134" s="41" t="s">
        <v>32</v>
      </c>
      <c r="O134" s="41" t="s">
        <v>33</v>
      </c>
      <c r="P134" s="27" t="s">
        <v>34</v>
      </c>
      <c r="Q134" s="139">
        <v>0.13</v>
      </c>
      <c r="R134" s="140">
        <f t="shared" si="18"/>
        <v>0.663716814159292</v>
      </c>
      <c r="S134" s="141">
        <f t="shared" si="19"/>
        <v>66.3716814159292</v>
      </c>
      <c r="T134" s="142">
        <v>0.75</v>
      </c>
      <c r="U134" s="143">
        <f t="shared" si="17"/>
        <v>75</v>
      </c>
      <c r="V134" s="140">
        <f t="shared" si="20"/>
        <v>8.6283185840708</v>
      </c>
      <c r="W134" s="140">
        <f t="shared" si="15"/>
        <v>8.6283185840708</v>
      </c>
      <c r="X134" s="140">
        <f t="shared" si="16"/>
        <v>0</v>
      </c>
      <c r="Y134" s="41" t="s">
        <v>35</v>
      </c>
      <c r="Z134" s="103" t="s">
        <v>35</v>
      </c>
      <c r="AA134" s="146" t="s">
        <v>374</v>
      </c>
      <c r="AB134" s="41"/>
      <c r="AC134" s="147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7"/>
      <c r="BN134" s="147"/>
      <c r="BO134" s="147"/>
      <c r="BP134" s="147"/>
      <c r="BQ134" s="147"/>
      <c r="BR134" s="147"/>
      <c r="BS134" s="147"/>
      <c r="BT134" s="147"/>
      <c r="BU134" s="147"/>
      <c r="BV134" s="147"/>
      <c r="BW134" s="147"/>
      <c r="BX134" s="147"/>
      <c r="BY134" s="147"/>
      <c r="BZ134" s="147"/>
      <c r="CA134" s="147"/>
      <c r="CB134" s="147"/>
      <c r="CC134" s="147"/>
      <c r="CD134" s="147"/>
      <c r="CE134" s="147"/>
      <c r="CF134" s="147"/>
      <c r="CG134" s="147"/>
      <c r="CH134" s="147"/>
      <c r="CI134" s="147"/>
      <c r="CJ134" s="147"/>
      <c r="CK134" s="147"/>
      <c r="CL134" s="147"/>
      <c r="CM134" s="147"/>
      <c r="CN134" s="147"/>
      <c r="CO134" s="147"/>
      <c r="CP134" s="147"/>
      <c r="CQ134" s="147"/>
      <c r="CR134" s="147"/>
      <c r="CS134" s="147"/>
      <c r="CT134" s="147"/>
      <c r="CU134" s="147"/>
      <c r="CV134" s="147"/>
      <c r="CW134" s="147"/>
      <c r="CX134" s="147"/>
      <c r="CY134" s="147"/>
      <c r="CZ134" s="147"/>
      <c r="DA134" s="147"/>
      <c r="DB134" s="147"/>
      <c r="DC134" s="147"/>
      <c r="DD134" s="147"/>
      <c r="DE134" s="147"/>
      <c r="DF134" s="147"/>
      <c r="DG134" s="147"/>
      <c r="DH134" s="147"/>
      <c r="DI134" s="147"/>
      <c r="DJ134" s="147"/>
      <c r="DK134" s="147"/>
      <c r="DL134" s="147"/>
      <c r="DM134" s="147"/>
      <c r="DN134" s="147"/>
      <c r="DO134" s="147"/>
      <c r="DP134" s="147"/>
      <c r="DQ134" s="147"/>
      <c r="DR134" s="147"/>
      <c r="DS134" s="147"/>
      <c r="DT134" s="147"/>
      <c r="DU134" s="147"/>
      <c r="DV134" s="147"/>
      <c r="DW134" s="147"/>
      <c r="DX134" s="147"/>
      <c r="DY134" s="147"/>
      <c r="DZ134" s="147"/>
      <c r="EA134" s="147"/>
      <c r="EB134" s="147"/>
      <c r="EC134" s="147"/>
      <c r="ED134" s="147"/>
      <c r="EE134" s="147"/>
      <c r="EF134" s="147"/>
      <c r="EG134" s="147"/>
      <c r="EH134" s="147"/>
      <c r="EI134" s="147"/>
      <c r="EJ134" s="147"/>
      <c r="EK134" s="147"/>
      <c r="EL134" s="147"/>
      <c r="EM134" s="147"/>
      <c r="EN134" s="147"/>
      <c r="EO134" s="147"/>
      <c r="EP134" s="147"/>
      <c r="EQ134" s="147"/>
      <c r="ER134" s="147"/>
      <c r="ES134" s="147"/>
      <c r="ET134" s="147"/>
      <c r="EU134" s="147"/>
      <c r="EV134" s="147"/>
      <c r="EW134" s="147"/>
      <c r="EX134" s="147"/>
      <c r="EY134" s="147"/>
      <c r="EZ134" s="147"/>
      <c r="FA134" s="147"/>
      <c r="FB134" s="147"/>
      <c r="FC134" s="147"/>
      <c r="FD134" s="147"/>
      <c r="FE134" s="147"/>
      <c r="FF134" s="147"/>
      <c r="FG134" s="147"/>
      <c r="FH134" s="147"/>
      <c r="FI134" s="147"/>
      <c r="FJ134" s="147"/>
      <c r="FK134" s="147"/>
      <c r="FL134" s="147"/>
      <c r="FM134" s="147"/>
      <c r="FN134" s="147"/>
      <c r="FO134" s="147"/>
      <c r="FP134" s="147"/>
      <c r="FQ134" s="147"/>
      <c r="FR134" s="147"/>
      <c r="FS134" s="147"/>
      <c r="FT134" s="147"/>
      <c r="FU134" s="147"/>
      <c r="FV134" s="147"/>
      <c r="FW134" s="147"/>
      <c r="FX134" s="147"/>
      <c r="FY134" s="147"/>
      <c r="FZ134" s="147"/>
      <c r="GA134" s="147"/>
      <c r="GB134" s="147"/>
      <c r="GC134" s="147"/>
      <c r="GD134" s="147"/>
      <c r="GE134" s="147"/>
      <c r="GF134" s="147"/>
      <c r="GG134" s="147"/>
      <c r="GH134" s="147"/>
      <c r="GI134" s="147"/>
      <c r="GJ134" s="147"/>
      <c r="GK134" s="147"/>
      <c r="GL134" s="147"/>
      <c r="GM134" s="147"/>
      <c r="GN134" s="147"/>
      <c r="GO134" s="147"/>
      <c r="GP134" s="147"/>
      <c r="GQ134" s="147"/>
      <c r="GR134" s="147"/>
      <c r="GS134" s="147"/>
    </row>
    <row r="135" s="103" customFormat="1" spans="1:201">
      <c r="A135" s="136">
        <v>45342</v>
      </c>
      <c r="B135" s="136"/>
      <c r="C135" s="137" t="s">
        <v>53</v>
      </c>
      <c r="D135" s="136" t="s">
        <v>77</v>
      </c>
      <c r="E135" s="138"/>
      <c r="F135" s="41" t="s">
        <v>422</v>
      </c>
      <c r="G135" s="41"/>
      <c r="H135" s="41" t="s">
        <v>28</v>
      </c>
      <c r="I135" s="41" t="s">
        <v>138</v>
      </c>
      <c r="J135" s="41" t="s">
        <v>423</v>
      </c>
      <c r="K135" s="41"/>
      <c r="L135" s="41" t="s">
        <v>73</v>
      </c>
      <c r="M135" s="41">
        <v>100</v>
      </c>
      <c r="N135" s="41" t="s">
        <v>32</v>
      </c>
      <c r="O135" s="41" t="s">
        <v>33</v>
      </c>
      <c r="P135" s="27" t="s">
        <v>34</v>
      </c>
      <c r="Q135" s="139">
        <v>0.13</v>
      </c>
      <c r="R135" s="140">
        <f t="shared" si="18"/>
        <v>0.0442477876106195</v>
      </c>
      <c r="S135" s="141">
        <f t="shared" si="19"/>
        <v>4.42477876106195</v>
      </c>
      <c r="T135" s="142">
        <v>0.05</v>
      </c>
      <c r="U135" s="143">
        <f t="shared" si="17"/>
        <v>5</v>
      </c>
      <c r="V135" s="140">
        <f t="shared" si="20"/>
        <v>0.575221238938052</v>
      </c>
      <c r="W135" s="140">
        <f t="shared" si="15"/>
        <v>0.575221238938053</v>
      </c>
      <c r="X135" s="140">
        <f t="shared" si="16"/>
        <v>0</v>
      </c>
      <c r="Y135" s="41" t="s">
        <v>35</v>
      </c>
      <c r="Z135" s="103" t="s">
        <v>35</v>
      </c>
      <c r="AA135" s="146" t="s">
        <v>374</v>
      </c>
      <c r="AB135" s="41"/>
      <c r="AC135" s="147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47"/>
      <c r="BQ135" s="147"/>
      <c r="BR135" s="147"/>
      <c r="BS135" s="147"/>
      <c r="BT135" s="147"/>
      <c r="BU135" s="147"/>
      <c r="BV135" s="147"/>
      <c r="BW135" s="147"/>
      <c r="BX135" s="147"/>
      <c r="BY135" s="147"/>
      <c r="BZ135" s="147"/>
      <c r="CA135" s="147"/>
      <c r="CB135" s="147"/>
      <c r="CC135" s="147"/>
      <c r="CD135" s="147"/>
      <c r="CE135" s="147"/>
      <c r="CF135" s="147"/>
      <c r="CG135" s="147"/>
      <c r="CH135" s="147"/>
      <c r="CI135" s="147"/>
      <c r="CJ135" s="147"/>
      <c r="CK135" s="147"/>
      <c r="CL135" s="147"/>
      <c r="CM135" s="147"/>
      <c r="CN135" s="147"/>
      <c r="CO135" s="147"/>
      <c r="CP135" s="147"/>
      <c r="CQ135" s="147"/>
      <c r="CR135" s="147"/>
      <c r="CS135" s="147"/>
      <c r="CT135" s="147"/>
      <c r="CU135" s="147"/>
      <c r="CV135" s="147"/>
      <c r="CW135" s="147"/>
      <c r="CX135" s="147"/>
      <c r="CY135" s="147"/>
      <c r="CZ135" s="147"/>
      <c r="DA135" s="147"/>
      <c r="DB135" s="147"/>
      <c r="DC135" s="147"/>
      <c r="DD135" s="147"/>
      <c r="DE135" s="147"/>
      <c r="DF135" s="147"/>
      <c r="DG135" s="147"/>
      <c r="DH135" s="147"/>
      <c r="DI135" s="147"/>
      <c r="DJ135" s="147"/>
      <c r="DK135" s="147"/>
      <c r="DL135" s="147"/>
      <c r="DM135" s="147"/>
      <c r="DN135" s="147"/>
      <c r="DO135" s="147"/>
      <c r="DP135" s="147"/>
      <c r="DQ135" s="147"/>
      <c r="DR135" s="147"/>
      <c r="DS135" s="147"/>
      <c r="DT135" s="147"/>
      <c r="DU135" s="147"/>
      <c r="DV135" s="147"/>
      <c r="DW135" s="147"/>
      <c r="DX135" s="147"/>
      <c r="DY135" s="147"/>
      <c r="DZ135" s="147"/>
      <c r="EA135" s="147"/>
      <c r="EB135" s="147"/>
      <c r="EC135" s="147"/>
      <c r="ED135" s="147"/>
      <c r="EE135" s="147"/>
      <c r="EF135" s="147"/>
      <c r="EG135" s="147"/>
      <c r="EH135" s="147"/>
      <c r="EI135" s="147"/>
      <c r="EJ135" s="147"/>
      <c r="EK135" s="147"/>
      <c r="EL135" s="147"/>
      <c r="EM135" s="147"/>
      <c r="EN135" s="147"/>
      <c r="EO135" s="147"/>
      <c r="EP135" s="147"/>
      <c r="EQ135" s="147"/>
      <c r="ER135" s="147"/>
      <c r="ES135" s="147"/>
      <c r="ET135" s="147"/>
      <c r="EU135" s="147"/>
      <c r="EV135" s="147"/>
      <c r="EW135" s="147"/>
      <c r="EX135" s="147"/>
      <c r="EY135" s="147"/>
      <c r="EZ135" s="147"/>
      <c r="FA135" s="147"/>
      <c r="FB135" s="147"/>
      <c r="FC135" s="147"/>
      <c r="FD135" s="147"/>
      <c r="FE135" s="147"/>
      <c r="FF135" s="147"/>
      <c r="FG135" s="147"/>
      <c r="FH135" s="147"/>
      <c r="FI135" s="147"/>
      <c r="FJ135" s="147"/>
      <c r="FK135" s="147"/>
      <c r="FL135" s="147"/>
      <c r="FM135" s="147"/>
      <c r="FN135" s="147"/>
      <c r="FO135" s="147"/>
      <c r="FP135" s="147"/>
      <c r="FQ135" s="147"/>
      <c r="FR135" s="147"/>
      <c r="FS135" s="147"/>
      <c r="FT135" s="147"/>
      <c r="FU135" s="147"/>
      <c r="FV135" s="147"/>
      <c r="FW135" s="147"/>
      <c r="FX135" s="147"/>
      <c r="FY135" s="147"/>
      <c r="FZ135" s="147"/>
      <c r="GA135" s="147"/>
      <c r="GB135" s="147"/>
      <c r="GC135" s="147"/>
      <c r="GD135" s="147"/>
      <c r="GE135" s="147"/>
      <c r="GF135" s="147"/>
      <c r="GG135" s="147"/>
      <c r="GH135" s="147"/>
      <c r="GI135" s="147"/>
      <c r="GJ135" s="147"/>
      <c r="GK135" s="147"/>
      <c r="GL135" s="147"/>
      <c r="GM135" s="147"/>
      <c r="GN135" s="147"/>
      <c r="GO135" s="147"/>
      <c r="GP135" s="147"/>
      <c r="GQ135" s="147"/>
      <c r="GR135" s="147"/>
      <c r="GS135" s="147"/>
    </row>
    <row r="136" s="103" customFormat="1" spans="1:201">
      <c r="A136" s="136">
        <v>45342</v>
      </c>
      <c r="B136" s="136"/>
      <c r="C136" s="137" t="s">
        <v>53</v>
      </c>
      <c r="D136" s="136" t="s">
        <v>77</v>
      </c>
      <c r="E136" s="138"/>
      <c r="F136" s="41" t="s">
        <v>424</v>
      </c>
      <c r="G136" s="41"/>
      <c r="H136" s="41" t="s">
        <v>28</v>
      </c>
      <c r="I136" s="41" t="s">
        <v>425</v>
      </c>
      <c r="J136" s="41" t="s">
        <v>426</v>
      </c>
      <c r="K136" s="41"/>
      <c r="L136" s="41" t="s">
        <v>73</v>
      </c>
      <c r="M136" s="41">
        <v>10</v>
      </c>
      <c r="N136" s="41" t="s">
        <v>32</v>
      </c>
      <c r="O136" s="41" t="s">
        <v>33</v>
      </c>
      <c r="P136" s="27" t="s">
        <v>34</v>
      </c>
      <c r="Q136" s="139">
        <v>0.13</v>
      </c>
      <c r="R136" s="140">
        <f t="shared" si="18"/>
        <v>70.7964601769912</v>
      </c>
      <c r="S136" s="141">
        <f t="shared" si="19"/>
        <v>707.964601769912</v>
      </c>
      <c r="T136" s="142">
        <v>80</v>
      </c>
      <c r="U136" s="143">
        <f t="shared" si="17"/>
        <v>800</v>
      </c>
      <c r="V136" s="140">
        <f t="shared" si="20"/>
        <v>92.0353982300884</v>
      </c>
      <c r="W136" s="140">
        <f t="shared" si="15"/>
        <v>92.0353982300885</v>
      </c>
      <c r="X136" s="140">
        <f t="shared" si="16"/>
        <v>1.27897692436818e-13</v>
      </c>
      <c r="Y136" s="41" t="s">
        <v>35</v>
      </c>
      <c r="Z136" s="103" t="s">
        <v>35</v>
      </c>
      <c r="AA136" s="146" t="s">
        <v>374</v>
      </c>
      <c r="AB136" s="41"/>
      <c r="AC136" s="147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47"/>
      <c r="BQ136" s="147"/>
      <c r="BR136" s="147"/>
      <c r="BS136" s="147"/>
      <c r="BT136" s="147"/>
      <c r="BU136" s="147"/>
      <c r="BV136" s="147"/>
      <c r="BW136" s="147"/>
      <c r="BX136" s="147"/>
      <c r="BY136" s="147"/>
      <c r="BZ136" s="147"/>
      <c r="CA136" s="147"/>
      <c r="CB136" s="147"/>
      <c r="CC136" s="147"/>
      <c r="CD136" s="147"/>
      <c r="CE136" s="147"/>
      <c r="CF136" s="147"/>
      <c r="CG136" s="147"/>
      <c r="CH136" s="147"/>
      <c r="CI136" s="147"/>
      <c r="CJ136" s="147"/>
      <c r="CK136" s="147"/>
      <c r="CL136" s="147"/>
      <c r="CM136" s="147"/>
      <c r="CN136" s="147"/>
      <c r="CO136" s="147"/>
      <c r="CP136" s="147"/>
      <c r="CQ136" s="147"/>
      <c r="CR136" s="147"/>
      <c r="CS136" s="147"/>
      <c r="CT136" s="147"/>
      <c r="CU136" s="147"/>
      <c r="CV136" s="147"/>
      <c r="CW136" s="147"/>
      <c r="CX136" s="147"/>
      <c r="CY136" s="147"/>
      <c r="CZ136" s="147"/>
      <c r="DA136" s="147"/>
      <c r="DB136" s="147"/>
      <c r="DC136" s="147"/>
      <c r="DD136" s="147"/>
      <c r="DE136" s="147"/>
      <c r="DF136" s="147"/>
      <c r="DG136" s="147"/>
      <c r="DH136" s="147"/>
      <c r="DI136" s="147"/>
      <c r="DJ136" s="147"/>
      <c r="DK136" s="147"/>
      <c r="DL136" s="147"/>
      <c r="DM136" s="147"/>
      <c r="DN136" s="147"/>
      <c r="DO136" s="147"/>
      <c r="DP136" s="147"/>
      <c r="DQ136" s="147"/>
      <c r="DR136" s="147"/>
      <c r="DS136" s="147"/>
      <c r="DT136" s="147"/>
      <c r="DU136" s="147"/>
      <c r="DV136" s="147"/>
      <c r="DW136" s="147"/>
      <c r="DX136" s="147"/>
      <c r="DY136" s="147"/>
      <c r="DZ136" s="147"/>
      <c r="EA136" s="147"/>
      <c r="EB136" s="147"/>
      <c r="EC136" s="147"/>
      <c r="ED136" s="147"/>
      <c r="EE136" s="147"/>
      <c r="EF136" s="147"/>
      <c r="EG136" s="147"/>
      <c r="EH136" s="147"/>
      <c r="EI136" s="147"/>
      <c r="EJ136" s="147"/>
      <c r="EK136" s="147"/>
      <c r="EL136" s="147"/>
      <c r="EM136" s="147"/>
      <c r="EN136" s="147"/>
      <c r="EO136" s="147"/>
      <c r="EP136" s="147"/>
      <c r="EQ136" s="147"/>
      <c r="ER136" s="147"/>
      <c r="ES136" s="147"/>
      <c r="ET136" s="147"/>
      <c r="EU136" s="147"/>
      <c r="EV136" s="147"/>
      <c r="EW136" s="147"/>
      <c r="EX136" s="147"/>
      <c r="EY136" s="147"/>
      <c r="EZ136" s="147"/>
      <c r="FA136" s="147"/>
      <c r="FB136" s="147"/>
      <c r="FC136" s="147"/>
      <c r="FD136" s="147"/>
      <c r="FE136" s="147"/>
      <c r="FF136" s="147"/>
      <c r="FG136" s="147"/>
      <c r="FH136" s="147"/>
      <c r="FI136" s="147"/>
      <c r="FJ136" s="147"/>
      <c r="FK136" s="147"/>
      <c r="FL136" s="147"/>
      <c r="FM136" s="147"/>
      <c r="FN136" s="147"/>
      <c r="FO136" s="147"/>
      <c r="FP136" s="147"/>
      <c r="FQ136" s="147"/>
      <c r="FR136" s="147"/>
      <c r="FS136" s="147"/>
      <c r="FT136" s="147"/>
      <c r="FU136" s="147"/>
      <c r="FV136" s="147"/>
      <c r="FW136" s="147"/>
      <c r="FX136" s="147"/>
      <c r="FY136" s="147"/>
      <c r="FZ136" s="147"/>
      <c r="GA136" s="147"/>
      <c r="GB136" s="147"/>
      <c r="GC136" s="147"/>
      <c r="GD136" s="147"/>
      <c r="GE136" s="147"/>
      <c r="GF136" s="147"/>
      <c r="GG136" s="147"/>
      <c r="GH136" s="147"/>
      <c r="GI136" s="147"/>
      <c r="GJ136" s="147"/>
      <c r="GK136" s="147"/>
      <c r="GL136" s="147"/>
      <c r="GM136" s="147"/>
      <c r="GN136" s="147"/>
      <c r="GO136" s="147"/>
      <c r="GP136" s="147"/>
      <c r="GQ136" s="147"/>
      <c r="GR136" s="147"/>
      <c r="GS136" s="147"/>
    </row>
    <row r="137" s="103" customFormat="1" spans="1:201">
      <c r="A137" s="136">
        <v>45342</v>
      </c>
      <c r="B137" s="136"/>
      <c r="C137" s="137" t="s">
        <v>53</v>
      </c>
      <c r="D137" s="136" t="s">
        <v>77</v>
      </c>
      <c r="E137" s="138"/>
      <c r="F137" s="41" t="s">
        <v>427</v>
      </c>
      <c r="G137" s="41"/>
      <c r="H137" s="41" t="s">
        <v>28</v>
      </c>
      <c r="I137" s="41" t="s">
        <v>425</v>
      </c>
      <c r="J137" s="41" t="s">
        <v>428</v>
      </c>
      <c r="K137" s="41"/>
      <c r="L137" s="41" t="s">
        <v>73</v>
      </c>
      <c r="M137" s="41">
        <v>20</v>
      </c>
      <c r="N137" s="41" t="s">
        <v>32</v>
      </c>
      <c r="O137" s="41" t="s">
        <v>33</v>
      </c>
      <c r="P137" s="27" t="s">
        <v>34</v>
      </c>
      <c r="Q137" s="139">
        <v>0.13</v>
      </c>
      <c r="R137" s="140">
        <f t="shared" si="18"/>
        <v>11.9469026548673</v>
      </c>
      <c r="S137" s="141">
        <f t="shared" si="19"/>
        <v>238.938053097345</v>
      </c>
      <c r="T137" s="142">
        <v>13.5</v>
      </c>
      <c r="U137" s="143">
        <f t="shared" si="17"/>
        <v>270</v>
      </c>
      <c r="V137" s="140">
        <f t="shared" si="20"/>
        <v>31.0619469026549</v>
      </c>
      <c r="W137" s="140">
        <f t="shared" si="15"/>
        <v>31.0619469026549</v>
      </c>
      <c r="X137" s="140">
        <f t="shared" si="16"/>
        <v>0</v>
      </c>
      <c r="Y137" s="41" t="s">
        <v>35</v>
      </c>
      <c r="Z137" s="103" t="s">
        <v>35</v>
      </c>
      <c r="AA137" s="146" t="s">
        <v>374</v>
      </c>
      <c r="AB137" s="41"/>
      <c r="AC137" s="14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  <c r="BQ137" s="147"/>
      <c r="BR137" s="147"/>
      <c r="BS137" s="147"/>
      <c r="BT137" s="147"/>
      <c r="BU137" s="147"/>
      <c r="BV137" s="147"/>
      <c r="BW137" s="147"/>
      <c r="BX137" s="147"/>
      <c r="BY137" s="147"/>
      <c r="BZ137" s="147"/>
      <c r="CA137" s="147"/>
      <c r="CB137" s="147"/>
      <c r="CC137" s="147"/>
      <c r="CD137" s="147"/>
      <c r="CE137" s="147"/>
      <c r="CF137" s="147"/>
      <c r="CG137" s="147"/>
      <c r="CH137" s="147"/>
      <c r="CI137" s="147"/>
      <c r="CJ137" s="147"/>
      <c r="CK137" s="147"/>
      <c r="CL137" s="147"/>
      <c r="CM137" s="147"/>
      <c r="CN137" s="147"/>
      <c r="CO137" s="147"/>
      <c r="CP137" s="147"/>
      <c r="CQ137" s="147"/>
      <c r="CR137" s="147"/>
      <c r="CS137" s="147"/>
      <c r="CT137" s="147"/>
      <c r="CU137" s="147"/>
      <c r="CV137" s="147"/>
      <c r="CW137" s="147"/>
      <c r="CX137" s="147"/>
      <c r="CY137" s="147"/>
      <c r="CZ137" s="147"/>
      <c r="DA137" s="147"/>
      <c r="DB137" s="147"/>
      <c r="DC137" s="147"/>
      <c r="DD137" s="147"/>
      <c r="DE137" s="147"/>
      <c r="DF137" s="147"/>
      <c r="DG137" s="147"/>
      <c r="DH137" s="147"/>
      <c r="DI137" s="147"/>
      <c r="DJ137" s="147"/>
      <c r="DK137" s="147"/>
      <c r="DL137" s="147"/>
      <c r="DM137" s="147"/>
      <c r="DN137" s="147"/>
      <c r="DO137" s="147"/>
      <c r="DP137" s="147"/>
      <c r="DQ137" s="147"/>
      <c r="DR137" s="147"/>
      <c r="DS137" s="147"/>
      <c r="DT137" s="147"/>
      <c r="DU137" s="147"/>
      <c r="DV137" s="147"/>
      <c r="DW137" s="147"/>
      <c r="DX137" s="147"/>
      <c r="DY137" s="147"/>
      <c r="DZ137" s="147"/>
      <c r="EA137" s="147"/>
      <c r="EB137" s="147"/>
      <c r="EC137" s="147"/>
      <c r="ED137" s="147"/>
      <c r="EE137" s="147"/>
      <c r="EF137" s="147"/>
      <c r="EG137" s="147"/>
      <c r="EH137" s="147"/>
      <c r="EI137" s="147"/>
      <c r="EJ137" s="147"/>
      <c r="EK137" s="147"/>
      <c r="EL137" s="147"/>
      <c r="EM137" s="147"/>
      <c r="EN137" s="147"/>
      <c r="EO137" s="147"/>
      <c r="EP137" s="147"/>
      <c r="EQ137" s="147"/>
      <c r="ER137" s="147"/>
      <c r="ES137" s="147"/>
      <c r="ET137" s="147"/>
      <c r="EU137" s="147"/>
      <c r="EV137" s="147"/>
      <c r="EW137" s="147"/>
      <c r="EX137" s="147"/>
      <c r="EY137" s="147"/>
      <c r="EZ137" s="147"/>
      <c r="FA137" s="147"/>
      <c r="FB137" s="147"/>
      <c r="FC137" s="147"/>
      <c r="FD137" s="147"/>
      <c r="FE137" s="147"/>
      <c r="FF137" s="147"/>
      <c r="FG137" s="147"/>
      <c r="FH137" s="147"/>
      <c r="FI137" s="147"/>
      <c r="FJ137" s="147"/>
      <c r="FK137" s="147"/>
      <c r="FL137" s="147"/>
      <c r="FM137" s="147"/>
      <c r="FN137" s="147"/>
      <c r="FO137" s="147"/>
      <c r="FP137" s="147"/>
      <c r="FQ137" s="147"/>
      <c r="FR137" s="147"/>
      <c r="FS137" s="147"/>
      <c r="FT137" s="147"/>
      <c r="FU137" s="147"/>
      <c r="FV137" s="147"/>
      <c r="FW137" s="147"/>
      <c r="FX137" s="147"/>
      <c r="FY137" s="147"/>
      <c r="FZ137" s="147"/>
      <c r="GA137" s="147"/>
      <c r="GB137" s="147"/>
      <c r="GC137" s="147"/>
      <c r="GD137" s="147"/>
      <c r="GE137" s="147"/>
      <c r="GF137" s="147"/>
      <c r="GG137" s="147"/>
      <c r="GH137" s="147"/>
      <c r="GI137" s="147"/>
      <c r="GJ137" s="147"/>
      <c r="GK137" s="147"/>
      <c r="GL137" s="147"/>
      <c r="GM137" s="147"/>
      <c r="GN137" s="147"/>
      <c r="GO137" s="147"/>
      <c r="GP137" s="147"/>
      <c r="GQ137" s="147"/>
      <c r="GR137" s="147"/>
      <c r="GS137" s="147"/>
    </row>
    <row r="138" s="103" customFormat="1" spans="1:201">
      <c r="A138" s="136">
        <v>45342</v>
      </c>
      <c r="B138" s="136"/>
      <c r="C138" s="137" t="s">
        <v>53</v>
      </c>
      <c r="D138" s="136" t="s">
        <v>77</v>
      </c>
      <c r="E138" s="138"/>
      <c r="F138" s="41" t="s">
        <v>378</v>
      </c>
      <c r="G138" s="41"/>
      <c r="H138" s="41" t="s">
        <v>28</v>
      </c>
      <c r="I138" s="41" t="s">
        <v>425</v>
      </c>
      <c r="J138" s="41" t="s">
        <v>380</v>
      </c>
      <c r="K138" s="41"/>
      <c r="L138" s="41" t="s">
        <v>73</v>
      </c>
      <c r="M138" s="41">
        <v>20</v>
      </c>
      <c r="N138" s="41" t="s">
        <v>32</v>
      </c>
      <c r="O138" s="41" t="s">
        <v>33</v>
      </c>
      <c r="P138" s="27" t="s">
        <v>34</v>
      </c>
      <c r="Q138" s="139">
        <v>0.13</v>
      </c>
      <c r="R138" s="140">
        <f t="shared" si="18"/>
        <v>10.1769911504425</v>
      </c>
      <c r="S138" s="141">
        <f t="shared" si="19"/>
        <v>203.53982300885</v>
      </c>
      <c r="T138" s="142">
        <v>11.5</v>
      </c>
      <c r="U138" s="143">
        <f t="shared" si="17"/>
        <v>230</v>
      </c>
      <c r="V138" s="140">
        <f t="shared" si="20"/>
        <v>26.4601769911504</v>
      </c>
      <c r="W138" s="140">
        <f t="shared" si="15"/>
        <v>26.4601769911504</v>
      </c>
      <c r="X138" s="140">
        <f t="shared" si="16"/>
        <v>0</v>
      </c>
      <c r="Y138" s="41" t="s">
        <v>35</v>
      </c>
      <c r="Z138" s="103" t="s">
        <v>35</v>
      </c>
      <c r="AA138" s="146" t="s">
        <v>374</v>
      </c>
      <c r="AB138" s="41"/>
      <c r="AC138" s="147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47"/>
      <c r="BQ138" s="147"/>
      <c r="BR138" s="147"/>
      <c r="BS138" s="147"/>
      <c r="BT138" s="147"/>
      <c r="BU138" s="147"/>
      <c r="BV138" s="147"/>
      <c r="BW138" s="147"/>
      <c r="BX138" s="147"/>
      <c r="BY138" s="147"/>
      <c r="BZ138" s="147"/>
      <c r="CA138" s="147"/>
      <c r="CB138" s="147"/>
      <c r="CC138" s="147"/>
      <c r="CD138" s="147"/>
      <c r="CE138" s="147"/>
      <c r="CF138" s="147"/>
      <c r="CG138" s="147"/>
      <c r="CH138" s="147"/>
      <c r="CI138" s="147"/>
      <c r="CJ138" s="147"/>
      <c r="CK138" s="147"/>
      <c r="CL138" s="147"/>
      <c r="CM138" s="147"/>
      <c r="CN138" s="147"/>
      <c r="CO138" s="147"/>
      <c r="CP138" s="147"/>
      <c r="CQ138" s="147"/>
      <c r="CR138" s="147"/>
      <c r="CS138" s="147"/>
      <c r="CT138" s="147"/>
      <c r="CU138" s="147"/>
      <c r="CV138" s="147"/>
      <c r="CW138" s="147"/>
      <c r="CX138" s="147"/>
      <c r="CY138" s="147"/>
      <c r="CZ138" s="147"/>
      <c r="DA138" s="147"/>
      <c r="DB138" s="147"/>
      <c r="DC138" s="147"/>
      <c r="DD138" s="147"/>
      <c r="DE138" s="147"/>
      <c r="DF138" s="147"/>
      <c r="DG138" s="147"/>
      <c r="DH138" s="147"/>
      <c r="DI138" s="147"/>
      <c r="DJ138" s="147"/>
      <c r="DK138" s="147"/>
      <c r="DL138" s="147"/>
      <c r="DM138" s="147"/>
      <c r="DN138" s="147"/>
      <c r="DO138" s="147"/>
      <c r="DP138" s="147"/>
      <c r="DQ138" s="147"/>
      <c r="DR138" s="147"/>
      <c r="DS138" s="147"/>
      <c r="DT138" s="147"/>
      <c r="DU138" s="147"/>
      <c r="DV138" s="147"/>
      <c r="DW138" s="147"/>
      <c r="DX138" s="147"/>
      <c r="DY138" s="147"/>
      <c r="DZ138" s="147"/>
      <c r="EA138" s="147"/>
      <c r="EB138" s="147"/>
      <c r="EC138" s="147"/>
      <c r="ED138" s="147"/>
      <c r="EE138" s="147"/>
      <c r="EF138" s="147"/>
      <c r="EG138" s="147"/>
      <c r="EH138" s="147"/>
      <c r="EI138" s="147"/>
      <c r="EJ138" s="147"/>
      <c r="EK138" s="147"/>
      <c r="EL138" s="147"/>
      <c r="EM138" s="147"/>
      <c r="EN138" s="147"/>
      <c r="EO138" s="147"/>
      <c r="EP138" s="147"/>
      <c r="EQ138" s="147"/>
      <c r="ER138" s="147"/>
      <c r="ES138" s="147"/>
      <c r="ET138" s="147"/>
      <c r="EU138" s="147"/>
      <c r="EV138" s="147"/>
      <c r="EW138" s="147"/>
      <c r="EX138" s="147"/>
      <c r="EY138" s="147"/>
      <c r="EZ138" s="147"/>
      <c r="FA138" s="147"/>
      <c r="FB138" s="147"/>
      <c r="FC138" s="147"/>
      <c r="FD138" s="147"/>
      <c r="FE138" s="147"/>
      <c r="FF138" s="147"/>
      <c r="FG138" s="147"/>
      <c r="FH138" s="147"/>
      <c r="FI138" s="147"/>
      <c r="FJ138" s="147"/>
      <c r="FK138" s="147"/>
      <c r="FL138" s="147"/>
      <c r="FM138" s="147"/>
      <c r="FN138" s="147"/>
      <c r="FO138" s="147"/>
      <c r="FP138" s="147"/>
      <c r="FQ138" s="147"/>
      <c r="FR138" s="147"/>
      <c r="FS138" s="147"/>
      <c r="FT138" s="147"/>
      <c r="FU138" s="147"/>
      <c r="FV138" s="147"/>
      <c r="FW138" s="147"/>
      <c r="FX138" s="147"/>
      <c r="FY138" s="147"/>
      <c r="FZ138" s="147"/>
      <c r="GA138" s="147"/>
      <c r="GB138" s="147"/>
      <c r="GC138" s="147"/>
      <c r="GD138" s="147"/>
      <c r="GE138" s="147"/>
      <c r="GF138" s="147"/>
      <c r="GG138" s="147"/>
      <c r="GH138" s="147"/>
      <c r="GI138" s="147"/>
      <c r="GJ138" s="147"/>
      <c r="GK138" s="147"/>
      <c r="GL138" s="147"/>
      <c r="GM138" s="147"/>
      <c r="GN138" s="147"/>
      <c r="GO138" s="147"/>
      <c r="GP138" s="147"/>
      <c r="GQ138" s="147"/>
      <c r="GR138" s="147"/>
      <c r="GS138" s="147"/>
    </row>
    <row r="139" s="103" customFormat="1" spans="1:201">
      <c r="A139" s="136">
        <v>45342</v>
      </c>
      <c r="B139" s="136"/>
      <c r="C139" s="137" t="s">
        <v>53</v>
      </c>
      <c r="D139" s="136" t="s">
        <v>77</v>
      </c>
      <c r="E139" s="138"/>
      <c r="F139" s="41" t="s">
        <v>429</v>
      </c>
      <c r="G139" s="41"/>
      <c r="H139" s="41" t="s">
        <v>28</v>
      </c>
      <c r="I139" s="41" t="s">
        <v>425</v>
      </c>
      <c r="J139" s="41" t="s">
        <v>430</v>
      </c>
      <c r="K139" s="41"/>
      <c r="L139" s="41" t="s">
        <v>73</v>
      </c>
      <c r="M139" s="41">
        <v>10</v>
      </c>
      <c r="N139" s="41" t="s">
        <v>32</v>
      </c>
      <c r="O139" s="41" t="s">
        <v>33</v>
      </c>
      <c r="P139" s="27" t="s">
        <v>34</v>
      </c>
      <c r="Q139" s="139">
        <v>0.13</v>
      </c>
      <c r="R139" s="140">
        <f t="shared" si="18"/>
        <v>55.3097345132743</v>
      </c>
      <c r="S139" s="141">
        <f t="shared" si="19"/>
        <v>553.097345132743</v>
      </c>
      <c r="T139" s="142">
        <v>62.5</v>
      </c>
      <c r="U139" s="143">
        <f t="shared" si="17"/>
        <v>625</v>
      </c>
      <c r="V139" s="140">
        <f t="shared" si="20"/>
        <v>71.9026548672566</v>
      </c>
      <c r="W139" s="140">
        <f t="shared" si="15"/>
        <v>71.9026548672567</v>
      </c>
      <c r="X139" s="140">
        <f t="shared" si="16"/>
        <v>0</v>
      </c>
      <c r="Y139" s="41" t="s">
        <v>35</v>
      </c>
      <c r="Z139" s="103" t="s">
        <v>35</v>
      </c>
      <c r="AA139" s="146" t="s">
        <v>374</v>
      </c>
      <c r="AB139" s="41"/>
      <c r="AC139" s="147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7"/>
      <c r="BN139" s="147"/>
      <c r="BO139" s="147"/>
      <c r="BP139" s="147"/>
      <c r="BQ139" s="147"/>
      <c r="BR139" s="147"/>
      <c r="BS139" s="147"/>
      <c r="BT139" s="147"/>
      <c r="BU139" s="147"/>
      <c r="BV139" s="147"/>
      <c r="BW139" s="147"/>
      <c r="BX139" s="147"/>
      <c r="BY139" s="147"/>
      <c r="BZ139" s="147"/>
      <c r="CA139" s="147"/>
      <c r="CB139" s="147"/>
      <c r="CC139" s="147"/>
      <c r="CD139" s="147"/>
      <c r="CE139" s="147"/>
      <c r="CF139" s="147"/>
      <c r="CG139" s="147"/>
      <c r="CH139" s="147"/>
      <c r="CI139" s="147"/>
      <c r="CJ139" s="147"/>
      <c r="CK139" s="147"/>
      <c r="CL139" s="147"/>
      <c r="CM139" s="147"/>
      <c r="CN139" s="147"/>
      <c r="CO139" s="147"/>
      <c r="CP139" s="147"/>
      <c r="CQ139" s="147"/>
      <c r="CR139" s="147"/>
      <c r="CS139" s="147"/>
      <c r="CT139" s="147"/>
      <c r="CU139" s="147"/>
      <c r="CV139" s="147"/>
      <c r="CW139" s="147"/>
      <c r="CX139" s="147"/>
      <c r="CY139" s="147"/>
      <c r="CZ139" s="147"/>
      <c r="DA139" s="147"/>
      <c r="DB139" s="147"/>
      <c r="DC139" s="147"/>
      <c r="DD139" s="147"/>
      <c r="DE139" s="147"/>
      <c r="DF139" s="147"/>
      <c r="DG139" s="147"/>
      <c r="DH139" s="147"/>
      <c r="DI139" s="147"/>
      <c r="DJ139" s="147"/>
      <c r="DK139" s="147"/>
      <c r="DL139" s="147"/>
      <c r="DM139" s="147"/>
      <c r="DN139" s="147"/>
      <c r="DO139" s="147"/>
      <c r="DP139" s="147"/>
      <c r="DQ139" s="147"/>
      <c r="DR139" s="147"/>
      <c r="DS139" s="147"/>
      <c r="DT139" s="147"/>
      <c r="DU139" s="147"/>
      <c r="DV139" s="147"/>
      <c r="DW139" s="147"/>
      <c r="DX139" s="147"/>
      <c r="DY139" s="147"/>
      <c r="DZ139" s="147"/>
      <c r="EA139" s="147"/>
      <c r="EB139" s="147"/>
      <c r="EC139" s="147"/>
      <c r="ED139" s="147"/>
      <c r="EE139" s="147"/>
      <c r="EF139" s="147"/>
      <c r="EG139" s="147"/>
      <c r="EH139" s="147"/>
      <c r="EI139" s="147"/>
      <c r="EJ139" s="147"/>
      <c r="EK139" s="147"/>
      <c r="EL139" s="147"/>
      <c r="EM139" s="147"/>
      <c r="EN139" s="147"/>
      <c r="EO139" s="147"/>
      <c r="EP139" s="147"/>
      <c r="EQ139" s="147"/>
      <c r="ER139" s="147"/>
      <c r="ES139" s="147"/>
      <c r="ET139" s="147"/>
      <c r="EU139" s="147"/>
      <c r="EV139" s="147"/>
      <c r="EW139" s="147"/>
      <c r="EX139" s="147"/>
      <c r="EY139" s="147"/>
      <c r="EZ139" s="147"/>
      <c r="FA139" s="147"/>
      <c r="FB139" s="147"/>
      <c r="FC139" s="147"/>
      <c r="FD139" s="147"/>
      <c r="FE139" s="147"/>
      <c r="FF139" s="147"/>
      <c r="FG139" s="147"/>
      <c r="FH139" s="147"/>
      <c r="FI139" s="147"/>
      <c r="FJ139" s="147"/>
      <c r="FK139" s="147"/>
      <c r="FL139" s="147"/>
      <c r="FM139" s="147"/>
      <c r="FN139" s="147"/>
      <c r="FO139" s="147"/>
      <c r="FP139" s="147"/>
      <c r="FQ139" s="147"/>
      <c r="FR139" s="147"/>
      <c r="FS139" s="147"/>
      <c r="FT139" s="147"/>
      <c r="FU139" s="147"/>
      <c r="FV139" s="147"/>
      <c r="FW139" s="147"/>
      <c r="FX139" s="147"/>
      <c r="FY139" s="147"/>
      <c r="FZ139" s="147"/>
      <c r="GA139" s="147"/>
      <c r="GB139" s="147"/>
      <c r="GC139" s="147"/>
      <c r="GD139" s="147"/>
      <c r="GE139" s="147"/>
      <c r="GF139" s="147"/>
      <c r="GG139" s="147"/>
      <c r="GH139" s="147"/>
      <c r="GI139" s="147"/>
      <c r="GJ139" s="147"/>
      <c r="GK139" s="147"/>
      <c r="GL139" s="147"/>
      <c r="GM139" s="147"/>
      <c r="GN139" s="147"/>
      <c r="GO139" s="147"/>
      <c r="GP139" s="147"/>
      <c r="GQ139" s="147"/>
      <c r="GR139" s="147"/>
      <c r="GS139" s="147"/>
    </row>
    <row r="140" s="103" customFormat="1" spans="1:201">
      <c r="A140" s="136">
        <v>45342</v>
      </c>
      <c r="B140" s="136"/>
      <c r="C140" s="137" t="s">
        <v>53</v>
      </c>
      <c r="D140" s="136" t="s">
        <v>77</v>
      </c>
      <c r="E140" s="138"/>
      <c r="F140" s="41" t="s">
        <v>431</v>
      </c>
      <c r="G140" s="41"/>
      <c r="H140" s="41" t="s">
        <v>28</v>
      </c>
      <c r="I140" s="41" t="s">
        <v>338</v>
      </c>
      <c r="J140" s="41" t="s">
        <v>432</v>
      </c>
      <c r="K140" s="41"/>
      <c r="L140" s="41" t="s">
        <v>73</v>
      </c>
      <c r="M140" s="41">
        <v>100</v>
      </c>
      <c r="N140" s="41" t="s">
        <v>32</v>
      </c>
      <c r="O140" s="41" t="s">
        <v>33</v>
      </c>
      <c r="P140" s="27" t="s">
        <v>34</v>
      </c>
      <c r="Q140" s="139">
        <v>0.13</v>
      </c>
      <c r="R140" s="140">
        <f t="shared" si="18"/>
        <v>2.38938053097345</v>
      </c>
      <c r="S140" s="141">
        <f t="shared" si="19"/>
        <v>238.938053097345</v>
      </c>
      <c r="T140" s="142">
        <v>2.7</v>
      </c>
      <c r="U140" s="143">
        <f t="shared" si="17"/>
        <v>270</v>
      </c>
      <c r="V140" s="140">
        <f t="shared" si="20"/>
        <v>31.0619469026549</v>
      </c>
      <c r="W140" s="140">
        <f t="shared" si="15"/>
        <v>31.0619469026549</v>
      </c>
      <c r="X140" s="140">
        <f t="shared" si="16"/>
        <v>0</v>
      </c>
      <c r="Y140" s="41" t="s">
        <v>35</v>
      </c>
      <c r="Z140" s="103" t="s">
        <v>35</v>
      </c>
      <c r="AA140" s="146" t="s">
        <v>374</v>
      </c>
      <c r="AB140" s="41"/>
      <c r="AC140" s="147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47"/>
      <c r="BT140" s="147"/>
      <c r="BU140" s="147"/>
      <c r="BV140" s="147"/>
      <c r="BW140" s="147"/>
      <c r="BX140" s="147"/>
      <c r="BY140" s="147"/>
      <c r="BZ140" s="147"/>
      <c r="CA140" s="147"/>
      <c r="CB140" s="147"/>
      <c r="CC140" s="147"/>
      <c r="CD140" s="147"/>
      <c r="CE140" s="147"/>
      <c r="CF140" s="147"/>
      <c r="CG140" s="147"/>
      <c r="CH140" s="147"/>
      <c r="CI140" s="147"/>
      <c r="CJ140" s="147"/>
      <c r="CK140" s="147"/>
      <c r="CL140" s="147"/>
      <c r="CM140" s="147"/>
      <c r="CN140" s="147"/>
      <c r="CO140" s="147"/>
      <c r="CP140" s="147"/>
      <c r="CQ140" s="147"/>
      <c r="CR140" s="147"/>
      <c r="CS140" s="147"/>
      <c r="CT140" s="147"/>
      <c r="CU140" s="147"/>
      <c r="CV140" s="147"/>
      <c r="CW140" s="147"/>
      <c r="CX140" s="147"/>
      <c r="CY140" s="147"/>
      <c r="CZ140" s="147"/>
      <c r="DA140" s="147"/>
      <c r="DB140" s="147"/>
      <c r="DC140" s="147"/>
      <c r="DD140" s="147"/>
      <c r="DE140" s="147"/>
      <c r="DF140" s="147"/>
      <c r="DG140" s="147"/>
      <c r="DH140" s="147"/>
      <c r="DI140" s="147"/>
      <c r="DJ140" s="147"/>
      <c r="DK140" s="147"/>
      <c r="DL140" s="147"/>
      <c r="DM140" s="147"/>
      <c r="DN140" s="147"/>
      <c r="DO140" s="147"/>
      <c r="DP140" s="147"/>
      <c r="DQ140" s="147"/>
      <c r="DR140" s="147"/>
      <c r="DS140" s="147"/>
      <c r="DT140" s="147"/>
      <c r="DU140" s="147"/>
      <c r="DV140" s="147"/>
      <c r="DW140" s="147"/>
      <c r="DX140" s="147"/>
      <c r="DY140" s="147"/>
      <c r="DZ140" s="147"/>
      <c r="EA140" s="147"/>
      <c r="EB140" s="147"/>
      <c r="EC140" s="147"/>
      <c r="ED140" s="147"/>
      <c r="EE140" s="147"/>
      <c r="EF140" s="147"/>
      <c r="EG140" s="147"/>
      <c r="EH140" s="147"/>
      <c r="EI140" s="147"/>
      <c r="EJ140" s="147"/>
      <c r="EK140" s="147"/>
      <c r="EL140" s="147"/>
      <c r="EM140" s="147"/>
      <c r="EN140" s="147"/>
      <c r="EO140" s="147"/>
      <c r="EP140" s="147"/>
      <c r="EQ140" s="147"/>
      <c r="ER140" s="147"/>
      <c r="ES140" s="147"/>
      <c r="ET140" s="147"/>
      <c r="EU140" s="147"/>
      <c r="EV140" s="147"/>
      <c r="EW140" s="147"/>
      <c r="EX140" s="147"/>
      <c r="EY140" s="147"/>
      <c r="EZ140" s="147"/>
      <c r="FA140" s="147"/>
      <c r="FB140" s="147"/>
      <c r="FC140" s="147"/>
      <c r="FD140" s="147"/>
      <c r="FE140" s="147"/>
      <c r="FF140" s="147"/>
      <c r="FG140" s="147"/>
      <c r="FH140" s="147"/>
      <c r="FI140" s="147"/>
      <c r="FJ140" s="147"/>
      <c r="FK140" s="147"/>
      <c r="FL140" s="147"/>
      <c r="FM140" s="147"/>
      <c r="FN140" s="147"/>
      <c r="FO140" s="147"/>
      <c r="FP140" s="147"/>
      <c r="FQ140" s="147"/>
      <c r="FR140" s="147"/>
      <c r="FS140" s="147"/>
      <c r="FT140" s="147"/>
      <c r="FU140" s="147"/>
      <c r="FV140" s="147"/>
      <c r="FW140" s="147"/>
      <c r="FX140" s="147"/>
      <c r="FY140" s="147"/>
      <c r="FZ140" s="147"/>
      <c r="GA140" s="147"/>
      <c r="GB140" s="147"/>
      <c r="GC140" s="147"/>
      <c r="GD140" s="147"/>
      <c r="GE140" s="147"/>
      <c r="GF140" s="147"/>
      <c r="GG140" s="147"/>
      <c r="GH140" s="147"/>
      <c r="GI140" s="147"/>
      <c r="GJ140" s="147"/>
      <c r="GK140" s="147"/>
      <c r="GL140" s="147"/>
      <c r="GM140" s="147"/>
      <c r="GN140" s="147"/>
      <c r="GO140" s="147"/>
      <c r="GP140" s="147"/>
      <c r="GQ140" s="147"/>
      <c r="GR140" s="147"/>
      <c r="GS140" s="147"/>
    </row>
    <row r="141" s="103" customFormat="1" spans="1:201">
      <c r="A141" s="136">
        <v>45348</v>
      </c>
      <c r="B141" s="136"/>
      <c r="C141" s="137" t="s">
        <v>53</v>
      </c>
      <c r="D141" s="136" t="s">
        <v>77</v>
      </c>
      <c r="E141" s="138"/>
      <c r="F141" s="41" t="s">
        <v>433</v>
      </c>
      <c r="G141" s="41"/>
      <c r="H141" s="41" t="s">
        <v>28</v>
      </c>
      <c r="I141" s="41" t="s">
        <v>425</v>
      </c>
      <c r="J141" s="41" t="s">
        <v>434</v>
      </c>
      <c r="K141" s="41"/>
      <c r="L141" s="41" t="s">
        <v>73</v>
      </c>
      <c r="M141" s="41">
        <v>10</v>
      </c>
      <c r="N141" s="41" t="s">
        <v>32</v>
      </c>
      <c r="O141" s="41" t="s">
        <v>33</v>
      </c>
      <c r="P141" s="27" t="s">
        <v>34</v>
      </c>
      <c r="Q141" s="139">
        <v>0.13</v>
      </c>
      <c r="R141" s="140">
        <f t="shared" si="18"/>
        <v>2.12389380530973</v>
      </c>
      <c r="S141" s="141">
        <f t="shared" si="19"/>
        <v>21.2389380530973</v>
      </c>
      <c r="T141" s="142">
        <v>2.4</v>
      </c>
      <c r="U141" s="143">
        <f t="shared" si="17"/>
        <v>24</v>
      </c>
      <c r="V141" s="140">
        <f t="shared" si="20"/>
        <v>2.76106194690265</v>
      </c>
      <c r="W141" s="140">
        <f t="shared" si="15"/>
        <v>2.76106194690266</v>
      </c>
      <c r="X141" s="140">
        <f t="shared" si="16"/>
        <v>0</v>
      </c>
      <c r="Y141" s="41" t="s">
        <v>35</v>
      </c>
      <c r="Z141" s="103" t="s">
        <v>35</v>
      </c>
      <c r="AA141" s="146" t="s">
        <v>374</v>
      </c>
      <c r="AB141" s="41"/>
      <c r="AC141" s="147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7"/>
      <c r="BN141" s="147"/>
      <c r="BO141" s="147"/>
      <c r="BP141" s="147"/>
      <c r="BQ141" s="147"/>
      <c r="BR141" s="147"/>
      <c r="BS141" s="147"/>
      <c r="BT141" s="147"/>
      <c r="BU141" s="147"/>
      <c r="BV141" s="147"/>
      <c r="BW141" s="147"/>
      <c r="BX141" s="147"/>
      <c r="BY141" s="147"/>
      <c r="BZ141" s="147"/>
      <c r="CA141" s="147"/>
      <c r="CB141" s="147"/>
      <c r="CC141" s="147"/>
      <c r="CD141" s="147"/>
      <c r="CE141" s="147"/>
      <c r="CF141" s="147"/>
      <c r="CG141" s="147"/>
      <c r="CH141" s="147"/>
      <c r="CI141" s="147"/>
      <c r="CJ141" s="147"/>
      <c r="CK141" s="147"/>
      <c r="CL141" s="147"/>
      <c r="CM141" s="147"/>
      <c r="CN141" s="147"/>
      <c r="CO141" s="147"/>
      <c r="CP141" s="147"/>
      <c r="CQ141" s="147"/>
      <c r="CR141" s="147"/>
      <c r="CS141" s="147"/>
      <c r="CT141" s="147"/>
      <c r="CU141" s="147"/>
      <c r="CV141" s="147"/>
      <c r="CW141" s="147"/>
      <c r="CX141" s="147"/>
      <c r="CY141" s="147"/>
      <c r="CZ141" s="147"/>
      <c r="DA141" s="147"/>
      <c r="DB141" s="147"/>
      <c r="DC141" s="147"/>
      <c r="DD141" s="147"/>
      <c r="DE141" s="147"/>
      <c r="DF141" s="147"/>
      <c r="DG141" s="147"/>
      <c r="DH141" s="147"/>
      <c r="DI141" s="147"/>
      <c r="DJ141" s="147"/>
      <c r="DK141" s="147"/>
      <c r="DL141" s="147"/>
      <c r="DM141" s="147"/>
      <c r="DN141" s="147"/>
      <c r="DO141" s="147"/>
      <c r="DP141" s="147"/>
      <c r="DQ141" s="147"/>
      <c r="DR141" s="147"/>
      <c r="DS141" s="147"/>
      <c r="DT141" s="147"/>
      <c r="DU141" s="147"/>
      <c r="DV141" s="147"/>
      <c r="DW141" s="147"/>
      <c r="DX141" s="147"/>
      <c r="DY141" s="147"/>
      <c r="DZ141" s="147"/>
      <c r="EA141" s="147"/>
      <c r="EB141" s="147"/>
      <c r="EC141" s="147"/>
      <c r="ED141" s="147"/>
      <c r="EE141" s="147"/>
      <c r="EF141" s="147"/>
      <c r="EG141" s="147"/>
      <c r="EH141" s="147"/>
      <c r="EI141" s="147"/>
      <c r="EJ141" s="147"/>
      <c r="EK141" s="147"/>
      <c r="EL141" s="147"/>
      <c r="EM141" s="147"/>
      <c r="EN141" s="147"/>
      <c r="EO141" s="147"/>
      <c r="EP141" s="147"/>
      <c r="EQ141" s="147"/>
      <c r="ER141" s="147"/>
      <c r="ES141" s="147"/>
      <c r="ET141" s="147"/>
      <c r="EU141" s="147"/>
      <c r="EV141" s="147"/>
      <c r="EW141" s="147"/>
      <c r="EX141" s="147"/>
      <c r="EY141" s="147"/>
      <c r="EZ141" s="147"/>
      <c r="FA141" s="147"/>
      <c r="FB141" s="147"/>
      <c r="FC141" s="147"/>
      <c r="FD141" s="147"/>
      <c r="FE141" s="147"/>
      <c r="FF141" s="147"/>
      <c r="FG141" s="147"/>
      <c r="FH141" s="147"/>
      <c r="FI141" s="147"/>
      <c r="FJ141" s="147"/>
      <c r="FK141" s="147"/>
      <c r="FL141" s="147"/>
      <c r="FM141" s="147"/>
      <c r="FN141" s="147"/>
      <c r="FO141" s="147"/>
      <c r="FP141" s="147"/>
      <c r="FQ141" s="147"/>
      <c r="FR141" s="147"/>
      <c r="FS141" s="147"/>
      <c r="FT141" s="147"/>
      <c r="FU141" s="147"/>
      <c r="FV141" s="147"/>
      <c r="FW141" s="147"/>
      <c r="FX141" s="147"/>
      <c r="FY141" s="147"/>
      <c r="FZ141" s="147"/>
      <c r="GA141" s="147"/>
      <c r="GB141" s="147"/>
      <c r="GC141" s="147"/>
      <c r="GD141" s="147"/>
      <c r="GE141" s="147"/>
      <c r="GF141" s="147"/>
      <c r="GG141" s="147"/>
      <c r="GH141" s="147"/>
      <c r="GI141" s="147"/>
      <c r="GJ141" s="147"/>
      <c r="GK141" s="147"/>
      <c r="GL141" s="147"/>
      <c r="GM141" s="147"/>
      <c r="GN141" s="147"/>
      <c r="GO141" s="147"/>
      <c r="GP141" s="147"/>
      <c r="GQ141" s="147"/>
      <c r="GR141" s="147"/>
      <c r="GS141" s="147"/>
    </row>
    <row r="142" s="103" customFormat="1" spans="1:201">
      <c r="A142" s="136">
        <v>45348</v>
      </c>
      <c r="B142" s="136"/>
      <c r="C142" s="137" t="s">
        <v>53</v>
      </c>
      <c r="D142" s="136" t="s">
        <v>77</v>
      </c>
      <c r="E142" s="138"/>
      <c r="F142" s="41" t="s">
        <v>435</v>
      </c>
      <c r="G142" s="41"/>
      <c r="H142" s="41" t="s">
        <v>28</v>
      </c>
      <c r="I142" s="41" t="s">
        <v>425</v>
      </c>
      <c r="J142" s="41" t="s">
        <v>436</v>
      </c>
      <c r="K142" s="41"/>
      <c r="L142" s="41" t="s">
        <v>73</v>
      </c>
      <c r="M142" s="41">
        <v>10</v>
      </c>
      <c r="N142" s="41" t="s">
        <v>32</v>
      </c>
      <c r="O142" s="41" t="s">
        <v>33</v>
      </c>
      <c r="P142" s="27" t="s">
        <v>34</v>
      </c>
      <c r="Q142" s="139">
        <v>0.13</v>
      </c>
      <c r="R142" s="140">
        <f t="shared" si="18"/>
        <v>3.89380530973451</v>
      </c>
      <c r="S142" s="141">
        <f t="shared" si="19"/>
        <v>38.9380530973451</v>
      </c>
      <c r="T142" s="142">
        <v>4.4</v>
      </c>
      <c r="U142" s="143">
        <f t="shared" si="17"/>
        <v>44</v>
      </c>
      <c r="V142" s="140">
        <f t="shared" si="20"/>
        <v>5.06194690265486</v>
      </c>
      <c r="W142" s="140">
        <f t="shared" si="15"/>
        <v>5.06194690265487</v>
      </c>
      <c r="X142" s="140">
        <f t="shared" si="16"/>
        <v>7.99360577730113e-15</v>
      </c>
      <c r="Y142" s="41" t="s">
        <v>35</v>
      </c>
      <c r="Z142" s="103" t="s">
        <v>35</v>
      </c>
      <c r="AA142" s="146" t="s">
        <v>374</v>
      </c>
      <c r="AB142" s="41"/>
      <c r="AC142" s="147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147"/>
      <c r="BN142" s="147"/>
      <c r="BO142" s="147"/>
      <c r="BP142" s="147"/>
      <c r="BQ142" s="147"/>
      <c r="BR142" s="147"/>
      <c r="BS142" s="147"/>
      <c r="BT142" s="147"/>
      <c r="BU142" s="147"/>
      <c r="BV142" s="147"/>
      <c r="BW142" s="147"/>
      <c r="BX142" s="147"/>
      <c r="BY142" s="147"/>
      <c r="BZ142" s="147"/>
      <c r="CA142" s="147"/>
      <c r="CB142" s="147"/>
      <c r="CC142" s="147"/>
      <c r="CD142" s="147"/>
      <c r="CE142" s="147"/>
      <c r="CF142" s="147"/>
      <c r="CG142" s="147"/>
      <c r="CH142" s="147"/>
      <c r="CI142" s="147"/>
      <c r="CJ142" s="147"/>
      <c r="CK142" s="147"/>
      <c r="CL142" s="147"/>
      <c r="CM142" s="147"/>
      <c r="CN142" s="147"/>
      <c r="CO142" s="147"/>
      <c r="CP142" s="147"/>
      <c r="CQ142" s="147"/>
      <c r="CR142" s="147"/>
      <c r="CS142" s="147"/>
      <c r="CT142" s="147"/>
      <c r="CU142" s="147"/>
      <c r="CV142" s="147"/>
      <c r="CW142" s="147"/>
      <c r="CX142" s="147"/>
      <c r="CY142" s="147"/>
      <c r="CZ142" s="147"/>
      <c r="DA142" s="147"/>
      <c r="DB142" s="147"/>
      <c r="DC142" s="147"/>
      <c r="DD142" s="147"/>
      <c r="DE142" s="147"/>
      <c r="DF142" s="147"/>
      <c r="DG142" s="147"/>
      <c r="DH142" s="147"/>
      <c r="DI142" s="147"/>
      <c r="DJ142" s="147"/>
      <c r="DK142" s="147"/>
      <c r="DL142" s="147"/>
      <c r="DM142" s="147"/>
      <c r="DN142" s="147"/>
      <c r="DO142" s="147"/>
      <c r="DP142" s="147"/>
      <c r="DQ142" s="147"/>
      <c r="DR142" s="147"/>
      <c r="DS142" s="147"/>
      <c r="DT142" s="147"/>
      <c r="DU142" s="147"/>
      <c r="DV142" s="147"/>
      <c r="DW142" s="147"/>
      <c r="DX142" s="147"/>
      <c r="DY142" s="147"/>
      <c r="DZ142" s="147"/>
      <c r="EA142" s="147"/>
      <c r="EB142" s="147"/>
      <c r="EC142" s="147"/>
      <c r="ED142" s="147"/>
      <c r="EE142" s="147"/>
      <c r="EF142" s="147"/>
      <c r="EG142" s="147"/>
      <c r="EH142" s="147"/>
      <c r="EI142" s="147"/>
      <c r="EJ142" s="147"/>
      <c r="EK142" s="147"/>
      <c r="EL142" s="147"/>
      <c r="EM142" s="147"/>
      <c r="EN142" s="147"/>
      <c r="EO142" s="147"/>
      <c r="EP142" s="147"/>
      <c r="EQ142" s="147"/>
      <c r="ER142" s="147"/>
      <c r="ES142" s="147"/>
      <c r="ET142" s="147"/>
      <c r="EU142" s="147"/>
      <c r="EV142" s="147"/>
      <c r="EW142" s="147"/>
      <c r="EX142" s="147"/>
      <c r="EY142" s="147"/>
      <c r="EZ142" s="147"/>
      <c r="FA142" s="147"/>
      <c r="FB142" s="147"/>
      <c r="FC142" s="147"/>
      <c r="FD142" s="147"/>
      <c r="FE142" s="147"/>
      <c r="FF142" s="147"/>
      <c r="FG142" s="147"/>
      <c r="FH142" s="147"/>
      <c r="FI142" s="147"/>
      <c r="FJ142" s="147"/>
      <c r="FK142" s="147"/>
      <c r="FL142" s="147"/>
      <c r="FM142" s="147"/>
      <c r="FN142" s="147"/>
      <c r="FO142" s="147"/>
      <c r="FP142" s="147"/>
      <c r="FQ142" s="147"/>
      <c r="FR142" s="147"/>
      <c r="FS142" s="147"/>
      <c r="FT142" s="147"/>
      <c r="FU142" s="147"/>
      <c r="FV142" s="147"/>
      <c r="FW142" s="147"/>
      <c r="FX142" s="147"/>
      <c r="FY142" s="147"/>
      <c r="FZ142" s="147"/>
      <c r="GA142" s="147"/>
      <c r="GB142" s="147"/>
      <c r="GC142" s="147"/>
      <c r="GD142" s="147"/>
      <c r="GE142" s="147"/>
      <c r="GF142" s="147"/>
      <c r="GG142" s="147"/>
      <c r="GH142" s="147"/>
      <c r="GI142" s="147"/>
      <c r="GJ142" s="147"/>
      <c r="GK142" s="147"/>
      <c r="GL142" s="147"/>
      <c r="GM142" s="147"/>
      <c r="GN142" s="147"/>
      <c r="GO142" s="147"/>
      <c r="GP142" s="147"/>
      <c r="GQ142" s="147"/>
      <c r="GR142" s="147"/>
      <c r="GS142" s="147"/>
    </row>
    <row r="143" s="103" customFormat="1" spans="1:201">
      <c r="A143" s="136">
        <v>45348</v>
      </c>
      <c r="B143" s="136"/>
      <c r="C143" s="137" t="s">
        <v>53</v>
      </c>
      <c r="D143" s="136" t="s">
        <v>54</v>
      </c>
      <c r="E143" s="138"/>
      <c r="F143" s="41" t="s">
        <v>437</v>
      </c>
      <c r="G143" s="41"/>
      <c r="H143" s="41" t="s">
        <v>28</v>
      </c>
      <c r="I143" s="41" t="s">
        <v>438</v>
      </c>
      <c r="J143" s="41" t="s">
        <v>439</v>
      </c>
      <c r="K143" s="41"/>
      <c r="L143" s="41" t="s">
        <v>73</v>
      </c>
      <c r="M143" s="41">
        <v>10</v>
      </c>
      <c r="N143" s="41" t="s">
        <v>440</v>
      </c>
      <c r="O143" s="41" t="s">
        <v>33</v>
      </c>
      <c r="P143" s="27" t="s">
        <v>34</v>
      </c>
      <c r="Q143" s="139">
        <v>0.13</v>
      </c>
      <c r="R143" s="140">
        <f t="shared" si="18"/>
        <v>5.30973451327434</v>
      </c>
      <c r="S143" s="141">
        <f t="shared" si="19"/>
        <v>53.0973451327434</v>
      </c>
      <c r="T143" s="142">
        <v>6</v>
      </c>
      <c r="U143" s="143">
        <f t="shared" si="17"/>
        <v>60</v>
      </c>
      <c r="V143" s="140">
        <f t="shared" si="20"/>
        <v>6.90265486725664</v>
      </c>
      <c r="W143" s="140">
        <f t="shared" si="15"/>
        <v>6.90265486725664</v>
      </c>
      <c r="X143" s="140">
        <f t="shared" si="16"/>
        <v>0</v>
      </c>
      <c r="Y143" s="41" t="s">
        <v>35</v>
      </c>
      <c r="Z143" s="103" t="s">
        <v>35</v>
      </c>
      <c r="AA143" s="146" t="s">
        <v>374</v>
      </c>
      <c r="AB143" s="41"/>
      <c r="AC143" s="147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 s="147"/>
      <c r="BA143" s="147"/>
      <c r="BB143" s="147"/>
      <c r="BC143" s="147"/>
      <c r="BD143" s="147"/>
      <c r="BE143" s="147"/>
      <c r="BF143" s="147"/>
      <c r="BG143" s="147"/>
      <c r="BH143" s="147"/>
      <c r="BI143" s="147"/>
      <c r="BJ143" s="147"/>
      <c r="BK143" s="147"/>
      <c r="BL143" s="147"/>
      <c r="BM143" s="147"/>
      <c r="BN143" s="147"/>
      <c r="BO143" s="147"/>
      <c r="BP143" s="147"/>
      <c r="BQ143" s="147"/>
      <c r="BR143" s="147"/>
      <c r="BS143" s="147"/>
      <c r="BT143" s="147"/>
      <c r="BU143" s="147"/>
      <c r="BV143" s="147"/>
      <c r="BW143" s="147"/>
      <c r="BX143" s="147"/>
      <c r="BY143" s="147"/>
      <c r="BZ143" s="147"/>
      <c r="CA143" s="147"/>
      <c r="CB143" s="147"/>
      <c r="CC143" s="147"/>
      <c r="CD143" s="147"/>
      <c r="CE143" s="147"/>
      <c r="CF143" s="147"/>
      <c r="CG143" s="147"/>
      <c r="CH143" s="147"/>
      <c r="CI143" s="147"/>
      <c r="CJ143" s="147"/>
      <c r="CK143" s="147"/>
      <c r="CL143" s="147"/>
      <c r="CM143" s="147"/>
      <c r="CN143" s="147"/>
      <c r="CO143" s="147"/>
      <c r="CP143" s="147"/>
      <c r="CQ143" s="147"/>
      <c r="CR143" s="147"/>
      <c r="CS143" s="147"/>
      <c r="CT143" s="147"/>
      <c r="CU143" s="147"/>
      <c r="CV143" s="147"/>
      <c r="CW143" s="147"/>
      <c r="CX143" s="147"/>
      <c r="CY143" s="147"/>
      <c r="CZ143" s="147"/>
      <c r="DA143" s="147"/>
      <c r="DB143" s="147"/>
      <c r="DC143" s="147"/>
      <c r="DD143" s="147"/>
      <c r="DE143" s="147"/>
      <c r="DF143" s="147"/>
      <c r="DG143" s="147"/>
      <c r="DH143" s="147"/>
      <c r="DI143" s="147"/>
      <c r="DJ143" s="147"/>
      <c r="DK143" s="147"/>
      <c r="DL143" s="147"/>
      <c r="DM143" s="147"/>
      <c r="DN143" s="147"/>
      <c r="DO143" s="147"/>
      <c r="DP143" s="147"/>
      <c r="DQ143" s="147"/>
      <c r="DR143" s="147"/>
      <c r="DS143" s="147"/>
      <c r="DT143" s="147"/>
      <c r="DU143" s="147"/>
      <c r="DV143" s="147"/>
      <c r="DW143" s="147"/>
      <c r="DX143" s="147"/>
      <c r="DY143" s="147"/>
      <c r="DZ143" s="147"/>
      <c r="EA143" s="147"/>
      <c r="EB143" s="147"/>
      <c r="EC143" s="147"/>
      <c r="ED143" s="147"/>
      <c r="EE143" s="147"/>
      <c r="EF143" s="147"/>
      <c r="EG143" s="147"/>
      <c r="EH143" s="147"/>
      <c r="EI143" s="147"/>
      <c r="EJ143" s="147"/>
      <c r="EK143" s="147"/>
      <c r="EL143" s="147"/>
      <c r="EM143" s="147"/>
      <c r="EN143" s="147"/>
      <c r="EO143" s="147"/>
      <c r="EP143" s="147"/>
      <c r="EQ143" s="147"/>
      <c r="ER143" s="147"/>
      <c r="ES143" s="147"/>
      <c r="ET143" s="147"/>
      <c r="EU143" s="147"/>
      <c r="EV143" s="147"/>
      <c r="EW143" s="147"/>
      <c r="EX143" s="147"/>
      <c r="EY143" s="147"/>
      <c r="EZ143" s="147"/>
      <c r="FA143" s="147"/>
      <c r="FB143" s="147"/>
      <c r="FC143" s="147"/>
      <c r="FD143" s="147"/>
      <c r="FE143" s="147"/>
      <c r="FF143" s="147"/>
      <c r="FG143" s="147"/>
      <c r="FH143" s="147"/>
      <c r="FI143" s="147"/>
      <c r="FJ143" s="147"/>
      <c r="FK143" s="147"/>
      <c r="FL143" s="147"/>
      <c r="FM143" s="147"/>
      <c r="FN143" s="147"/>
      <c r="FO143" s="147"/>
      <c r="FP143" s="147"/>
      <c r="FQ143" s="147"/>
      <c r="FR143" s="147"/>
      <c r="FS143" s="147"/>
      <c r="FT143" s="147"/>
      <c r="FU143" s="147"/>
      <c r="FV143" s="147"/>
      <c r="FW143" s="147"/>
      <c r="FX143" s="147"/>
      <c r="FY143" s="147"/>
      <c r="FZ143" s="147"/>
      <c r="GA143" s="147"/>
      <c r="GB143" s="147"/>
      <c r="GC143" s="147"/>
      <c r="GD143" s="147"/>
      <c r="GE143" s="147"/>
      <c r="GF143" s="147"/>
      <c r="GG143" s="147"/>
      <c r="GH143" s="147"/>
      <c r="GI143" s="147"/>
      <c r="GJ143" s="147"/>
      <c r="GK143" s="147"/>
      <c r="GL143" s="147"/>
      <c r="GM143" s="147"/>
      <c r="GN143" s="147"/>
      <c r="GO143" s="147"/>
      <c r="GP143" s="147"/>
      <c r="GQ143" s="147"/>
      <c r="GR143" s="147"/>
      <c r="GS143" s="147"/>
    </row>
    <row r="144" s="102" customFormat="1" ht="14.25" spans="1:201">
      <c r="A144" s="110">
        <v>45345</v>
      </c>
      <c r="B144" s="110"/>
      <c r="C144" s="111" t="s">
        <v>53</v>
      </c>
      <c r="D144" s="110" t="s">
        <v>149</v>
      </c>
      <c r="E144" s="112"/>
      <c r="F144" s="113" t="s">
        <v>441</v>
      </c>
      <c r="G144" s="113" t="s">
        <v>442</v>
      </c>
      <c r="H144" s="102" t="s">
        <v>443</v>
      </c>
      <c r="I144" s="113" t="s">
        <v>444</v>
      </c>
      <c r="J144" s="118" t="s">
        <v>445</v>
      </c>
      <c r="L144" s="113" t="s">
        <v>31</v>
      </c>
      <c r="M144" s="102">
        <v>20</v>
      </c>
      <c r="N144" s="113" t="s">
        <v>359</v>
      </c>
      <c r="O144" s="113" t="s">
        <v>33</v>
      </c>
      <c r="P144" s="117" t="s">
        <v>34</v>
      </c>
      <c r="Q144" s="121">
        <v>0.13</v>
      </c>
      <c r="R144" s="122">
        <f t="shared" ref="R144:R195" si="21">T144/(1+Q144)</f>
        <v>2123.89380530973</v>
      </c>
      <c r="S144" s="123">
        <f t="shared" ref="S144:S195" si="22">R144*M144</f>
        <v>42477.8761061947</v>
      </c>
      <c r="T144" s="124">
        <v>2400</v>
      </c>
      <c r="U144" s="125">
        <f t="shared" si="17"/>
        <v>48000</v>
      </c>
      <c r="V144" s="122">
        <f t="shared" ref="V144:V195" si="23">U144-S144</f>
        <v>5522.12389380531</v>
      </c>
      <c r="W144" s="122">
        <f t="shared" si="15"/>
        <v>5522.12389380531</v>
      </c>
      <c r="X144" s="122">
        <f t="shared" si="16"/>
        <v>0</v>
      </c>
      <c r="Y144" s="102" t="s">
        <v>446</v>
      </c>
      <c r="Z144" s="102" t="s">
        <v>447</v>
      </c>
      <c r="AA144" s="102" t="s">
        <v>448</v>
      </c>
      <c r="AB144" s="113" t="s">
        <v>449</v>
      </c>
      <c r="AC144" s="116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  <c r="DK144" s="116"/>
      <c r="DL144" s="116"/>
      <c r="DM144" s="116"/>
      <c r="DN144" s="116"/>
      <c r="DO144" s="116"/>
      <c r="DP144" s="116"/>
      <c r="DQ144" s="116"/>
      <c r="DR144" s="116"/>
      <c r="DS144" s="116"/>
      <c r="DT144" s="116"/>
      <c r="DU144" s="116"/>
      <c r="DV144" s="116"/>
      <c r="DW144" s="116"/>
      <c r="DX144" s="116"/>
      <c r="DY144" s="116"/>
      <c r="DZ144" s="116"/>
      <c r="EA144" s="116"/>
      <c r="EB144" s="116"/>
      <c r="EC144" s="116"/>
      <c r="ED144" s="116"/>
      <c r="EE144" s="116"/>
      <c r="EF144" s="116"/>
      <c r="EG144" s="116"/>
      <c r="EH144" s="116"/>
      <c r="EI144" s="116"/>
      <c r="EJ144" s="116"/>
      <c r="EK144" s="116"/>
      <c r="EL144" s="116"/>
      <c r="EM144" s="116"/>
      <c r="EN144" s="116"/>
      <c r="EO144" s="116"/>
      <c r="EP144" s="116"/>
      <c r="EQ144" s="116"/>
      <c r="ER144" s="116"/>
      <c r="ES144" s="116"/>
      <c r="ET144" s="116"/>
      <c r="EU144" s="116"/>
      <c r="EV144" s="116"/>
      <c r="EW144" s="116"/>
      <c r="EX144" s="116"/>
      <c r="EY144" s="116"/>
      <c r="EZ144" s="116"/>
      <c r="FA144" s="116"/>
      <c r="FB144" s="116"/>
      <c r="FC144" s="116"/>
      <c r="FD144" s="116"/>
      <c r="FE144" s="116"/>
      <c r="FF144" s="116"/>
      <c r="FG144" s="116"/>
      <c r="FH144" s="116"/>
      <c r="FI144" s="116"/>
      <c r="FJ144" s="116"/>
      <c r="FK144" s="116"/>
      <c r="FL144" s="116"/>
      <c r="FM144" s="116"/>
      <c r="FN144" s="116"/>
      <c r="FO144" s="116"/>
      <c r="FP144" s="116"/>
      <c r="FQ144" s="116"/>
      <c r="FR144" s="116"/>
      <c r="FS144" s="116"/>
      <c r="FT144" s="116"/>
      <c r="FU144" s="116"/>
      <c r="FV144" s="116"/>
      <c r="FW144" s="116"/>
      <c r="FX144" s="116"/>
      <c r="FY144" s="116"/>
      <c r="FZ144" s="116"/>
      <c r="GA144" s="116"/>
      <c r="GB144" s="116"/>
      <c r="GC144" s="116"/>
      <c r="GD144" s="116"/>
      <c r="GE144" s="116"/>
      <c r="GF144" s="116"/>
      <c r="GG144" s="116"/>
      <c r="GH144" s="116"/>
      <c r="GI144" s="116"/>
      <c r="GJ144" s="116"/>
      <c r="GK144" s="116"/>
      <c r="GL144" s="116"/>
      <c r="GM144" s="116"/>
      <c r="GN144" s="116"/>
      <c r="GO144" s="116"/>
      <c r="GP144" s="116"/>
      <c r="GQ144" s="116"/>
      <c r="GR144" s="116"/>
      <c r="GS144" s="116"/>
    </row>
    <row r="145" s="103" customFormat="1" spans="1:201">
      <c r="A145" s="136">
        <v>45350</v>
      </c>
      <c r="B145" s="136"/>
      <c r="C145" s="137" t="s">
        <v>53</v>
      </c>
      <c r="D145" s="136" t="s">
        <v>60</v>
      </c>
      <c r="E145" s="138"/>
      <c r="F145" s="41" t="s">
        <v>450</v>
      </c>
      <c r="G145" s="41"/>
      <c r="H145" s="41" t="s">
        <v>28</v>
      </c>
      <c r="I145" s="41" t="s">
        <v>451</v>
      </c>
      <c r="J145" s="41" t="s">
        <v>452</v>
      </c>
      <c r="K145" s="41"/>
      <c r="L145" s="41" t="s">
        <v>73</v>
      </c>
      <c r="M145" s="41">
        <v>2</v>
      </c>
      <c r="N145" s="41" t="s">
        <v>32</v>
      </c>
      <c r="O145" s="41" t="s">
        <v>33</v>
      </c>
      <c r="P145" s="27" t="s">
        <v>34</v>
      </c>
      <c r="Q145" s="139">
        <v>0.13</v>
      </c>
      <c r="R145" s="140">
        <f t="shared" si="21"/>
        <v>161.061946902655</v>
      </c>
      <c r="S145" s="141">
        <f t="shared" si="22"/>
        <v>322.12389380531</v>
      </c>
      <c r="T145" s="153">
        <v>182</v>
      </c>
      <c r="U145" s="143">
        <f t="shared" si="17"/>
        <v>364</v>
      </c>
      <c r="V145" s="140">
        <f t="shared" si="23"/>
        <v>41.8761061946902</v>
      </c>
      <c r="W145" s="140">
        <f t="shared" si="15"/>
        <v>41.8761061946903</v>
      </c>
      <c r="X145" s="140">
        <f t="shared" si="16"/>
        <v>0</v>
      </c>
      <c r="Y145" s="41" t="s">
        <v>35</v>
      </c>
      <c r="Z145" s="103" t="s">
        <v>35</v>
      </c>
      <c r="AA145" s="146" t="s">
        <v>374</v>
      </c>
      <c r="AB145" s="41"/>
      <c r="AC145" s="147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 s="147"/>
      <c r="BA145" s="147"/>
      <c r="BB145" s="147"/>
      <c r="BC145" s="147"/>
      <c r="BD145" s="147"/>
      <c r="BE145" s="147"/>
      <c r="BF145" s="147"/>
      <c r="BG145" s="147"/>
      <c r="BH145" s="147"/>
      <c r="BI145" s="147"/>
      <c r="BJ145" s="147"/>
      <c r="BK145" s="147"/>
      <c r="BL145" s="147"/>
      <c r="BM145" s="147"/>
      <c r="BN145" s="147"/>
      <c r="BO145" s="147"/>
      <c r="BP145" s="147"/>
      <c r="BQ145" s="147"/>
      <c r="BR145" s="147"/>
      <c r="BS145" s="147"/>
      <c r="BT145" s="147"/>
      <c r="BU145" s="147"/>
      <c r="BV145" s="147"/>
      <c r="BW145" s="147"/>
      <c r="BX145" s="147"/>
      <c r="BY145" s="147"/>
      <c r="BZ145" s="147"/>
      <c r="CA145" s="147"/>
      <c r="CB145" s="147"/>
      <c r="CC145" s="147"/>
      <c r="CD145" s="147"/>
      <c r="CE145" s="147"/>
      <c r="CF145" s="147"/>
      <c r="CG145" s="147"/>
      <c r="CH145" s="147"/>
      <c r="CI145" s="147"/>
      <c r="CJ145" s="147"/>
      <c r="CK145" s="147"/>
      <c r="CL145" s="147"/>
      <c r="CM145" s="147"/>
      <c r="CN145" s="147"/>
      <c r="CO145" s="147"/>
      <c r="CP145" s="147"/>
      <c r="CQ145" s="147"/>
      <c r="CR145" s="147"/>
      <c r="CS145" s="147"/>
      <c r="CT145" s="147"/>
      <c r="CU145" s="147"/>
      <c r="CV145" s="147"/>
      <c r="CW145" s="147"/>
      <c r="CX145" s="147"/>
      <c r="CY145" s="147"/>
      <c r="CZ145" s="147"/>
      <c r="DA145" s="147"/>
      <c r="DB145" s="147"/>
      <c r="DC145" s="147"/>
      <c r="DD145" s="147"/>
      <c r="DE145" s="147"/>
      <c r="DF145" s="147"/>
      <c r="DG145" s="147"/>
      <c r="DH145" s="147"/>
      <c r="DI145" s="147"/>
      <c r="DJ145" s="147"/>
      <c r="DK145" s="147"/>
      <c r="DL145" s="147"/>
      <c r="DM145" s="147"/>
      <c r="DN145" s="147"/>
      <c r="DO145" s="147"/>
      <c r="DP145" s="147"/>
      <c r="DQ145" s="147"/>
      <c r="DR145" s="147"/>
      <c r="DS145" s="147"/>
      <c r="DT145" s="147"/>
      <c r="DU145" s="147"/>
      <c r="DV145" s="147"/>
      <c r="DW145" s="147"/>
      <c r="DX145" s="147"/>
      <c r="DY145" s="147"/>
      <c r="DZ145" s="147"/>
      <c r="EA145" s="147"/>
      <c r="EB145" s="147"/>
      <c r="EC145" s="147"/>
      <c r="ED145" s="147"/>
      <c r="EE145" s="147"/>
      <c r="EF145" s="147"/>
      <c r="EG145" s="147"/>
      <c r="EH145" s="147"/>
      <c r="EI145" s="147"/>
      <c r="EJ145" s="147"/>
      <c r="EK145" s="147"/>
      <c r="EL145" s="147"/>
      <c r="EM145" s="147"/>
      <c r="EN145" s="147"/>
      <c r="EO145" s="147"/>
      <c r="EP145" s="147"/>
      <c r="EQ145" s="147"/>
      <c r="ER145" s="147"/>
      <c r="ES145" s="147"/>
      <c r="ET145" s="147"/>
      <c r="EU145" s="147"/>
      <c r="EV145" s="147"/>
      <c r="EW145" s="147"/>
      <c r="EX145" s="147"/>
      <c r="EY145" s="147"/>
      <c r="EZ145" s="147"/>
      <c r="FA145" s="147"/>
      <c r="FB145" s="147"/>
      <c r="FC145" s="147"/>
      <c r="FD145" s="147"/>
      <c r="FE145" s="147"/>
      <c r="FF145" s="147"/>
      <c r="FG145" s="147"/>
      <c r="FH145" s="147"/>
      <c r="FI145" s="147"/>
      <c r="FJ145" s="147"/>
      <c r="FK145" s="147"/>
      <c r="FL145" s="147"/>
      <c r="FM145" s="147"/>
      <c r="FN145" s="147"/>
      <c r="FO145" s="147"/>
      <c r="FP145" s="147"/>
      <c r="FQ145" s="147"/>
      <c r="FR145" s="147"/>
      <c r="FS145" s="147"/>
      <c r="FT145" s="147"/>
      <c r="FU145" s="147"/>
      <c r="FV145" s="147"/>
      <c r="FW145" s="147"/>
      <c r="FX145" s="147"/>
      <c r="FY145" s="147"/>
      <c r="FZ145" s="147"/>
      <c r="GA145" s="147"/>
      <c r="GB145" s="147"/>
      <c r="GC145" s="147"/>
      <c r="GD145" s="147"/>
      <c r="GE145" s="147"/>
      <c r="GF145" s="147"/>
      <c r="GG145" s="147"/>
      <c r="GH145" s="147"/>
      <c r="GI145" s="147"/>
      <c r="GJ145" s="147"/>
      <c r="GK145" s="147"/>
      <c r="GL145" s="147"/>
      <c r="GM145" s="147"/>
      <c r="GN145" s="147"/>
      <c r="GO145" s="147"/>
      <c r="GP145" s="147"/>
      <c r="GQ145" s="147"/>
      <c r="GR145" s="147"/>
      <c r="GS145" s="147"/>
    </row>
    <row r="146" spans="1:201">
      <c r="A146" s="15">
        <v>45349</v>
      </c>
      <c r="B146" s="15"/>
      <c r="C146" s="7" t="s">
        <v>53</v>
      </c>
      <c r="D146" s="15" t="s">
        <v>149</v>
      </c>
      <c r="E146" s="106"/>
      <c r="F146" s="19" t="s">
        <v>453</v>
      </c>
      <c r="H146" s="17" t="s">
        <v>454</v>
      </c>
      <c r="I146" s="19" t="s">
        <v>159</v>
      </c>
      <c r="J146" s="19" t="s">
        <v>455</v>
      </c>
      <c r="L146" s="19" t="s">
        <v>31</v>
      </c>
      <c r="M146" s="4">
        <v>20</v>
      </c>
      <c r="N146" s="19" t="s">
        <v>359</v>
      </c>
      <c r="O146" s="19" t="s">
        <v>33</v>
      </c>
      <c r="P146" s="23" t="s">
        <v>34</v>
      </c>
      <c r="Q146" s="24">
        <v>0.13</v>
      </c>
      <c r="R146" s="33" t="e">
        <f t="shared" si="21"/>
        <v>#VALUE!</v>
      </c>
      <c r="S146" s="33" t="e">
        <f t="shared" si="22"/>
        <v>#VALUE!</v>
      </c>
      <c r="T146" s="154" t="s">
        <v>456</v>
      </c>
      <c r="U146" s="155" t="s">
        <v>456</v>
      </c>
      <c r="V146" s="33" t="e">
        <f t="shared" si="23"/>
        <v>#VALUE!</v>
      </c>
      <c r="W146" s="140" t="e">
        <f t="shared" si="15"/>
        <v>#VALUE!</v>
      </c>
      <c r="X146" s="140" t="e">
        <f t="shared" si="16"/>
        <v>#VALUE!</v>
      </c>
      <c r="Y146" s="4" t="s">
        <v>35</v>
      </c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</row>
    <row r="147" s="103" customFormat="1" spans="1:201">
      <c r="A147" s="136">
        <v>45356</v>
      </c>
      <c r="B147" s="136"/>
      <c r="C147" s="137" t="s">
        <v>53</v>
      </c>
      <c r="D147" s="136" t="s">
        <v>77</v>
      </c>
      <c r="E147" s="138"/>
      <c r="F147" s="41" t="s">
        <v>457</v>
      </c>
      <c r="G147" s="41"/>
      <c r="H147" s="41" t="s">
        <v>28</v>
      </c>
      <c r="I147" s="41" t="s">
        <v>425</v>
      </c>
      <c r="J147" s="41" t="s">
        <v>458</v>
      </c>
      <c r="K147" s="41"/>
      <c r="L147" s="41" t="s">
        <v>73</v>
      </c>
      <c r="M147" s="41">
        <v>10</v>
      </c>
      <c r="N147" s="41" t="s">
        <v>32</v>
      </c>
      <c r="O147" s="41" t="s">
        <v>33</v>
      </c>
      <c r="P147" s="27" t="s">
        <v>34</v>
      </c>
      <c r="Q147" s="139">
        <v>0.13</v>
      </c>
      <c r="R147" s="140">
        <f t="shared" si="21"/>
        <v>1.32743362831858</v>
      </c>
      <c r="S147" s="141">
        <f t="shared" si="22"/>
        <v>13.2743362831858</v>
      </c>
      <c r="T147" s="142">
        <v>1.5</v>
      </c>
      <c r="U147" s="143">
        <f t="shared" si="17"/>
        <v>15</v>
      </c>
      <c r="V147" s="140">
        <f t="shared" si="23"/>
        <v>1.72566371681416</v>
      </c>
      <c r="W147" s="140">
        <f t="shared" si="15"/>
        <v>1.72566371681416</v>
      </c>
      <c r="X147" s="140">
        <f t="shared" si="16"/>
        <v>0</v>
      </c>
      <c r="Y147" s="103" t="s">
        <v>35</v>
      </c>
      <c r="Z147" s="103" t="s">
        <v>35</v>
      </c>
      <c r="AA147" s="146" t="s">
        <v>374</v>
      </c>
      <c r="AB147" s="41"/>
      <c r="AC147" s="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147"/>
      <c r="BJ147" s="147"/>
      <c r="BK147" s="147"/>
      <c r="BL147" s="147"/>
      <c r="BM147" s="147"/>
      <c r="BN147" s="147"/>
      <c r="BO147" s="147"/>
      <c r="BP147" s="147"/>
      <c r="BQ147" s="147"/>
      <c r="BR147" s="147"/>
      <c r="BS147" s="147"/>
      <c r="BT147" s="147"/>
      <c r="BU147" s="147"/>
      <c r="BV147" s="147"/>
      <c r="BW147" s="147"/>
      <c r="BX147" s="147"/>
      <c r="BY147" s="147"/>
      <c r="BZ147" s="147"/>
      <c r="CA147" s="147"/>
      <c r="CB147" s="147"/>
      <c r="CC147" s="147"/>
      <c r="CD147" s="147"/>
      <c r="CE147" s="147"/>
      <c r="CF147" s="147"/>
      <c r="CG147" s="147"/>
      <c r="CH147" s="147"/>
      <c r="CI147" s="147"/>
      <c r="CJ147" s="147"/>
      <c r="CK147" s="147"/>
      <c r="CL147" s="147"/>
      <c r="CM147" s="147"/>
      <c r="CN147" s="147"/>
      <c r="CO147" s="147"/>
      <c r="CP147" s="147"/>
      <c r="CQ147" s="147"/>
      <c r="CR147" s="147"/>
      <c r="CS147" s="147"/>
      <c r="CT147" s="147"/>
      <c r="CU147" s="147"/>
      <c r="CV147" s="147"/>
      <c r="CW147" s="147"/>
      <c r="CX147" s="147"/>
      <c r="CY147" s="147"/>
      <c r="CZ147" s="147"/>
      <c r="DA147" s="147"/>
      <c r="DB147" s="147"/>
      <c r="DC147" s="147"/>
      <c r="DD147" s="147"/>
      <c r="DE147" s="147"/>
      <c r="DF147" s="147"/>
      <c r="DG147" s="147"/>
      <c r="DH147" s="147"/>
      <c r="DI147" s="147"/>
      <c r="DJ147" s="147"/>
      <c r="DK147" s="147"/>
      <c r="DL147" s="147"/>
      <c r="DM147" s="147"/>
      <c r="DN147" s="147"/>
      <c r="DO147" s="147"/>
      <c r="DP147" s="147"/>
      <c r="DQ147" s="147"/>
      <c r="DR147" s="147"/>
      <c r="DS147" s="147"/>
      <c r="DT147" s="147"/>
      <c r="DU147" s="147"/>
      <c r="DV147" s="147"/>
      <c r="DW147" s="147"/>
      <c r="DX147" s="147"/>
      <c r="DY147" s="147"/>
      <c r="DZ147" s="147"/>
      <c r="EA147" s="147"/>
      <c r="EB147" s="147"/>
      <c r="EC147" s="147"/>
      <c r="ED147" s="147"/>
      <c r="EE147" s="147"/>
      <c r="EF147" s="147"/>
      <c r="EG147" s="147"/>
      <c r="EH147" s="147"/>
      <c r="EI147" s="147"/>
      <c r="EJ147" s="147"/>
      <c r="EK147" s="147"/>
      <c r="EL147" s="147"/>
      <c r="EM147" s="147"/>
      <c r="EN147" s="147"/>
      <c r="EO147" s="147"/>
      <c r="EP147" s="147"/>
      <c r="EQ147" s="147"/>
      <c r="ER147" s="147"/>
      <c r="ES147" s="147"/>
      <c r="ET147" s="147"/>
      <c r="EU147" s="147"/>
      <c r="EV147" s="147"/>
      <c r="EW147" s="147"/>
      <c r="EX147" s="147"/>
      <c r="EY147" s="147"/>
      <c r="EZ147" s="147"/>
      <c r="FA147" s="147"/>
      <c r="FB147" s="147"/>
      <c r="FC147" s="147"/>
      <c r="FD147" s="147"/>
      <c r="FE147" s="147"/>
      <c r="FF147" s="147"/>
      <c r="FG147" s="147"/>
      <c r="FH147" s="147"/>
      <c r="FI147" s="147"/>
      <c r="FJ147" s="147"/>
      <c r="FK147" s="147"/>
      <c r="FL147" s="147"/>
      <c r="FM147" s="147"/>
      <c r="FN147" s="147"/>
      <c r="FO147" s="147"/>
      <c r="FP147" s="147"/>
      <c r="FQ147" s="147"/>
      <c r="FR147" s="147"/>
      <c r="FS147" s="147"/>
      <c r="FT147" s="147"/>
      <c r="FU147" s="147"/>
      <c r="FV147" s="147"/>
      <c r="FW147" s="147"/>
      <c r="FX147" s="147"/>
      <c r="FY147" s="147"/>
      <c r="FZ147" s="147"/>
      <c r="GA147" s="147"/>
      <c r="GB147" s="147"/>
      <c r="GC147" s="147"/>
      <c r="GD147" s="147"/>
      <c r="GE147" s="147"/>
      <c r="GF147" s="147"/>
      <c r="GG147" s="147"/>
      <c r="GH147" s="147"/>
      <c r="GI147" s="147"/>
      <c r="GJ147" s="147"/>
      <c r="GK147" s="147"/>
      <c r="GL147" s="147"/>
      <c r="GM147" s="147"/>
      <c r="GN147" s="147"/>
      <c r="GO147" s="147"/>
      <c r="GP147" s="147"/>
      <c r="GQ147" s="147"/>
      <c r="GR147" s="147"/>
      <c r="GS147" s="147"/>
    </row>
    <row r="148" s="3" customFormat="1" spans="1:201">
      <c r="A148" s="11">
        <v>45357</v>
      </c>
      <c r="B148" s="11"/>
      <c r="C148" s="12" t="s">
        <v>27</v>
      </c>
      <c r="D148" s="11" t="s">
        <v>27</v>
      </c>
      <c r="E148" s="109"/>
      <c r="H148" s="3" t="s">
        <v>236</v>
      </c>
      <c r="I148" s="3" t="s">
        <v>459</v>
      </c>
      <c r="J148" s="3" t="s">
        <v>460</v>
      </c>
      <c r="L148" s="14" t="s">
        <v>73</v>
      </c>
      <c r="M148" s="3">
        <v>1</v>
      </c>
      <c r="N148" s="14" t="s">
        <v>32</v>
      </c>
      <c r="O148" s="14" t="s">
        <v>33</v>
      </c>
      <c r="P148" s="21" t="s">
        <v>34</v>
      </c>
      <c r="Q148" s="22">
        <v>0.13</v>
      </c>
      <c r="R148" s="28">
        <f t="shared" si="21"/>
        <v>751.327433628319</v>
      </c>
      <c r="S148" s="28">
        <f t="shared" si="22"/>
        <v>751.327433628319</v>
      </c>
      <c r="T148" s="120">
        <v>849</v>
      </c>
      <c r="U148" s="29">
        <f t="shared" si="17"/>
        <v>849</v>
      </c>
      <c r="V148" s="28">
        <f t="shared" si="23"/>
        <v>97.6725663716813</v>
      </c>
      <c r="W148" s="28">
        <f t="shared" si="15"/>
        <v>97.6725663716814</v>
      </c>
      <c r="X148" s="28">
        <f t="shared" si="16"/>
        <v>0</v>
      </c>
      <c r="Y148" s="3" t="s">
        <v>35</v>
      </c>
      <c r="Z148" s="3" t="s">
        <v>35</v>
      </c>
      <c r="AA148" s="3" t="s">
        <v>116</v>
      </c>
      <c r="AB148" s="14" t="s">
        <v>461</v>
      </c>
      <c r="AC148" s="39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</row>
    <row r="149" spans="1:51">
      <c r="A149" s="15">
        <v>45365</v>
      </c>
      <c r="B149" s="15"/>
      <c r="C149" s="7" t="s">
        <v>53</v>
      </c>
      <c r="D149" s="15" t="s">
        <v>77</v>
      </c>
      <c r="E149" s="106"/>
      <c r="F149" s="19" t="s">
        <v>462</v>
      </c>
      <c r="G149" s="17"/>
      <c r="H149" s="17" t="s">
        <v>463</v>
      </c>
      <c r="I149" s="19" t="s">
        <v>425</v>
      </c>
      <c r="J149" s="19" t="s">
        <v>464</v>
      </c>
      <c r="K149" s="19"/>
      <c r="L149" s="19" t="s">
        <v>73</v>
      </c>
      <c r="M149" s="19">
        <v>500</v>
      </c>
      <c r="N149" s="19" t="s">
        <v>32</v>
      </c>
      <c r="O149" s="19" t="s">
        <v>33</v>
      </c>
      <c r="P149" s="23" t="s">
        <v>34</v>
      </c>
      <c r="Q149" s="24">
        <v>0.13</v>
      </c>
      <c r="R149" s="33">
        <f t="shared" si="21"/>
        <v>0.292035398230089</v>
      </c>
      <c r="S149" s="33">
        <f t="shared" si="22"/>
        <v>146.017699115044</v>
      </c>
      <c r="T149" s="107">
        <v>0.33</v>
      </c>
      <c r="U149" s="34">
        <f t="shared" si="17"/>
        <v>165</v>
      </c>
      <c r="V149" s="33">
        <f t="shared" si="23"/>
        <v>18.9823008849557</v>
      </c>
      <c r="W149" s="33">
        <f t="shared" si="15"/>
        <v>18.9823008849558</v>
      </c>
      <c r="X149" s="33">
        <f t="shared" si="16"/>
        <v>3.90798504668055e-14</v>
      </c>
      <c r="Y149" s="4" t="s">
        <v>35</v>
      </c>
      <c r="Z149" s="4" t="s">
        <v>35</v>
      </c>
      <c r="AA149" s="146" t="s">
        <v>374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</row>
    <row r="150" spans="1:51">
      <c r="A150" s="15">
        <v>45365</v>
      </c>
      <c r="B150" s="15"/>
      <c r="C150" s="7" t="s">
        <v>53</v>
      </c>
      <c r="D150" s="15" t="s">
        <v>77</v>
      </c>
      <c r="E150" s="106"/>
      <c r="F150" s="19" t="s">
        <v>465</v>
      </c>
      <c r="G150" s="17"/>
      <c r="H150" s="17" t="s">
        <v>463</v>
      </c>
      <c r="I150" s="19" t="s">
        <v>425</v>
      </c>
      <c r="J150" s="19" t="s">
        <v>466</v>
      </c>
      <c r="K150" s="19"/>
      <c r="L150" s="19" t="s">
        <v>73</v>
      </c>
      <c r="M150" s="19">
        <v>30</v>
      </c>
      <c r="N150" s="19" t="s">
        <v>32</v>
      </c>
      <c r="O150" s="19" t="s">
        <v>33</v>
      </c>
      <c r="P150" s="23" t="s">
        <v>34</v>
      </c>
      <c r="Q150" s="24">
        <v>0.13</v>
      </c>
      <c r="R150" s="33">
        <f t="shared" si="21"/>
        <v>0.353982300884956</v>
      </c>
      <c r="S150" s="33">
        <f t="shared" si="22"/>
        <v>10.6194690265487</v>
      </c>
      <c r="T150" s="107">
        <v>0.4</v>
      </c>
      <c r="U150" s="34">
        <f t="shared" si="17"/>
        <v>12</v>
      </c>
      <c r="V150" s="33">
        <f t="shared" si="23"/>
        <v>1.38053097345133</v>
      </c>
      <c r="W150" s="33">
        <f t="shared" ref="W150:W174" si="24">T150/(1+Q150)*Q150*M150</f>
        <v>1.38053097345133</v>
      </c>
      <c r="X150" s="33">
        <f t="shared" si="16"/>
        <v>2.44249065417534e-15</v>
      </c>
      <c r="Y150" s="4" t="s">
        <v>35</v>
      </c>
      <c r="Z150" s="4" t="s">
        <v>35</v>
      </c>
      <c r="AA150" s="146" t="s">
        <v>374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</row>
    <row r="151" spans="1:51">
      <c r="A151" s="15">
        <v>45365</v>
      </c>
      <c r="B151" s="15"/>
      <c r="C151" s="7" t="s">
        <v>53</v>
      </c>
      <c r="D151" s="15" t="s">
        <v>77</v>
      </c>
      <c r="E151" s="106"/>
      <c r="F151" s="19" t="s">
        <v>467</v>
      </c>
      <c r="G151" s="17"/>
      <c r="H151" s="17" t="s">
        <v>463</v>
      </c>
      <c r="I151" s="19" t="s">
        <v>425</v>
      </c>
      <c r="J151" s="19" t="s">
        <v>468</v>
      </c>
      <c r="K151" s="19"/>
      <c r="L151" s="19" t="s">
        <v>73</v>
      </c>
      <c r="M151" s="19">
        <v>30</v>
      </c>
      <c r="N151" s="19" t="s">
        <v>32</v>
      </c>
      <c r="O151" s="19" t="s">
        <v>33</v>
      </c>
      <c r="P151" s="23" t="s">
        <v>34</v>
      </c>
      <c r="Q151" s="24">
        <v>0.13</v>
      </c>
      <c r="R151" s="33">
        <f t="shared" si="21"/>
        <v>0.752212389380531</v>
      </c>
      <c r="S151" s="33">
        <f t="shared" si="22"/>
        <v>22.5663716814159</v>
      </c>
      <c r="T151" s="107">
        <v>0.85</v>
      </c>
      <c r="U151" s="34">
        <f t="shared" si="17"/>
        <v>25.5</v>
      </c>
      <c r="V151" s="33">
        <f t="shared" si="23"/>
        <v>2.93362831858407</v>
      </c>
      <c r="W151" s="33">
        <f t="shared" si="24"/>
        <v>2.93362831858407</v>
      </c>
      <c r="X151" s="33">
        <f t="shared" si="16"/>
        <v>0</v>
      </c>
      <c r="Y151" s="4" t="s">
        <v>35</v>
      </c>
      <c r="Z151" s="4" t="s">
        <v>35</v>
      </c>
      <c r="AA151" s="146" t="s">
        <v>374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</row>
    <row r="152" spans="1:51">
      <c r="A152" s="15">
        <v>45365</v>
      </c>
      <c r="B152" s="15"/>
      <c r="C152" s="7" t="s">
        <v>53</v>
      </c>
      <c r="D152" s="15" t="s">
        <v>77</v>
      </c>
      <c r="E152" s="106"/>
      <c r="F152" s="19" t="s">
        <v>469</v>
      </c>
      <c r="G152" s="17"/>
      <c r="H152" s="17" t="s">
        <v>463</v>
      </c>
      <c r="I152" s="19" t="s">
        <v>321</v>
      </c>
      <c r="J152" s="19" t="s">
        <v>470</v>
      </c>
      <c r="K152" s="19"/>
      <c r="L152" s="19" t="s">
        <v>73</v>
      </c>
      <c r="M152" s="19">
        <v>200</v>
      </c>
      <c r="N152" s="19" t="s">
        <v>32</v>
      </c>
      <c r="O152" s="19" t="s">
        <v>33</v>
      </c>
      <c r="P152" s="23" t="s">
        <v>34</v>
      </c>
      <c r="Q152" s="24">
        <v>0.13</v>
      </c>
      <c r="R152" s="33">
        <f t="shared" si="21"/>
        <v>0.309734513274336</v>
      </c>
      <c r="S152" s="33">
        <f t="shared" si="22"/>
        <v>61.9469026548673</v>
      </c>
      <c r="T152" s="107">
        <v>0.35</v>
      </c>
      <c r="U152" s="34">
        <f t="shared" si="17"/>
        <v>70</v>
      </c>
      <c r="V152" s="33">
        <f t="shared" si="23"/>
        <v>8.05309734513275</v>
      </c>
      <c r="W152" s="33">
        <f t="shared" si="24"/>
        <v>8.05309734513274</v>
      </c>
      <c r="X152" s="33">
        <f t="shared" si="16"/>
        <v>0</v>
      </c>
      <c r="Y152" s="4" t="s">
        <v>35</v>
      </c>
      <c r="Z152" s="4" t="s">
        <v>35</v>
      </c>
      <c r="AA152" s="146" t="s">
        <v>374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</row>
    <row r="153" spans="1:51">
      <c r="A153" s="15">
        <v>45365</v>
      </c>
      <c r="B153" s="15"/>
      <c r="C153" s="7" t="s">
        <v>53</v>
      </c>
      <c r="D153" s="15" t="s">
        <v>77</v>
      </c>
      <c r="E153" s="106"/>
      <c r="F153" s="19" t="s">
        <v>471</v>
      </c>
      <c r="G153" s="17"/>
      <c r="H153" s="17" t="s">
        <v>463</v>
      </c>
      <c r="I153" s="19" t="s">
        <v>138</v>
      </c>
      <c r="J153" s="19" t="s">
        <v>472</v>
      </c>
      <c r="K153" s="19"/>
      <c r="L153" s="19" t="s">
        <v>73</v>
      </c>
      <c r="M153" s="19">
        <v>100</v>
      </c>
      <c r="N153" s="19" t="s">
        <v>32</v>
      </c>
      <c r="O153" s="19" t="s">
        <v>33</v>
      </c>
      <c r="P153" s="23" t="s">
        <v>34</v>
      </c>
      <c r="Q153" s="24">
        <v>0.13</v>
      </c>
      <c r="R153" s="33">
        <f t="shared" si="21"/>
        <v>0.398230088495575</v>
      </c>
      <c r="S153" s="33">
        <f t="shared" si="22"/>
        <v>39.8230088495575</v>
      </c>
      <c r="T153" s="107">
        <v>0.45</v>
      </c>
      <c r="U153" s="34">
        <f t="shared" si="17"/>
        <v>45</v>
      </c>
      <c r="V153" s="33">
        <f t="shared" si="23"/>
        <v>5.17699115044247</v>
      </c>
      <c r="W153" s="33">
        <f t="shared" si="24"/>
        <v>5.17699115044248</v>
      </c>
      <c r="X153" s="33">
        <f t="shared" si="16"/>
        <v>1.06581410364015e-14</v>
      </c>
      <c r="Y153" s="4" t="s">
        <v>35</v>
      </c>
      <c r="Z153" s="4" t="s">
        <v>35</v>
      </c>
      <c r="AA153" s="146" t="s">
        <v>374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</row>
    <row r="154" spans="1:51">
      <c r="A154" s="15">
        <v>45365</v>
      </c>
      <c r="B154" s="15"/>
      <c r="C154" s="7" t="s">
        <v>53</v>
      </c>
      <c r="D154" s="15" t="s">
        <v>77</v>
      </c>
      <c r="E154" s="106"/>
      <c r="F154" s="19" t="s">
        <v>473</v>
      </c>
      <c r="G154" s="17"/>
      <c r="H154" s="17" t="s">
        <v>463</v>
      </c>
      <c r="I154" s="19" t="s">
        <v>198</v>
      </c>
      <c r="J154" s="19" t="s">
        <v>474</v>
      </c>
      <c r="K154" s="19"/>
      <c r="L154" s="19" t="s">
        <v>73</v>
      </c>
      <c r="M154" s="19">
        <v>100</v>
      </c>
      <c r="N154" s="19" t="s">
        <v>32</v>
      </c>
      <c r="O154" s="19" t="s">
        <v>33</v>
      </c>
      <c r="P154" s="23" t="s">
        <v>34</v>
      </c>
      <c r="Q154" s="24">
        <v>0.13</v>
      </c>
      <c r="R154" s="33">
        <f t="shared" si="21"/>
        <v>0.221238938053097</v>
      </c>
      <c r="S154" s="33">
        <f t="shared" si="22"/>
        <v>22.1238938053097</v>
      </c>
      <c r="T154" s="107">
        <v>0.25</v>
      </c>
      <c r="U154" s="34">
        <f t="shared" si="17"/>
        <v>25</v>
      </c>
      <c r="V154" s="33">
        <f t="shared" si="23"/>
        <v>2.87610619469027</v>
      </c>
      <c r="W154" s="33">
        <f t="shared" si="24"/>
        <v>2.87610619469027</v>
      </c>
      <c r="X154" s="33">
        <f t="shared" si="16"/>
        <v>0</v>
      </c>
      <c r="Y154" s="4" t="s">
        <v>35</v>
      </c>
      <c r="Z154" s="4" t="s">
        <v>35</v>
      </c>
      <c r="AA154" s="146" t="s">
        <v>374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</row>
    <row r="155" spans="1:51">
      <c r="A155" s="15">
        <v>45365</v>
      </c>
      <c r="B155" s="15"/>
      <c r="C155" s="7" t="s">
        <v>53</v>
      </c>
      <c r="D155" s="15" t="s">
        <v>77</v>
      </c>
      <c r="E155" s="106"/>
      <c r="F155" s="19" t="s">
        <v>475</v>
      </c>
      <c r="G155" s="17"/>
      <c r="H155" s="17" t="s">
        <v>463</v>
      </c>
      <c r="I155" s="19" t="s">
        <v>108</v>
      </c>
      <c r="J155" s="19" t="s">
        <v>476</v>
      </c>
      <c r="K155" s="19"/>
      <c r="L155" s="19" t="s">
        <v>73</v>
      </c>
      <c r="M155" s="19">
        <v>100</v>
      </c>
      <c r="N155" s="19" t="s">
        <v>32</v>
      </c>
      <c r="O155" s="19" t="s">
        <v>33</v>
      </c>
      <c r="P155" s="23" t="s">
        <v>34</v>
      </c>
      <c r="Q155" s="24">
        <v>0.13</v>
      </c>
      <c r="R155" s="33">
        <f t="shared" si="21"/>
        <v>0.796460176991151</v>
      </c>
      <c r="S155" s="33">
        <f t="shared" si="22"/>
        <v>79.6460176991151</v>
      </c>
      <c r="T155" s="107">
        <v>0.9</v>
      </c>
      <c r="U155" s="34">
        <f t="shared" si="17"/>
        <v>90</v>
      </c>
      <c r="V155" s="33">
        <f t="shared" si="23"/>
        <v>10.3539823008849</v>
      </c>
      <c r="W155" s="33">
        <f t="shared" si="24"/>
        <v>10.353982300885</v>
      </c>
      <c r="X155" s="33">
        <f t="shared" si="16"/>
        <v>2.1316282072803e-14</v>
      </c>
      <c r="Y155" s="4" t="s">
        <v>35</v>
      </c>
      <c r="Z155" s="4" t="s">
        <v>35</v>
      </c>
      <c r="AA155" s="146" t="s">
        <v>374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</row>
    <row r="156" spans="1:51">
      <c r="A156" s="15">
        <v>45365</v>
      </c>
      <c r="B156" s="15"/>
      <c r="C156" s="7" t="s">
        <v>53</v>
      </c>
      <c r="D156" s="15" t="s">
        <v>77</v>
      </c>
      <c r="E156" s="106"/>
      <c r="F156" s="19" t="s">
        <v>477</v>
      </c>
      <c r="G156" s="17"/>
      <c r="H156" s="17" t="s">
        <v>463</v>
      </c>
      <c r="I156" s="19" t="s">
        <v>108</v>
      </c>
      <c r="J156" s="19" t="s">
        <v>478</v>
      </c>
      <c r="K156" s="19"/>
      <c r="L156" s="19" t="s">
        <v>73</v>
      </c>
      <c r="M156" s="19">
        <v>50</v>
      </c>
      <c r="N156" s="19" t="s">
        <v>32</v>
      </c>
      <c r="O156" s="19" t="s">
        <v>33</v>
      </c>
      <c r="P156" s="23" t="s">
        <v>34</v>
      </c>
      <c r="Q156" s="24">
        <v>0.13</v>
      </c>
      <c r="R156" s="33">
        <f t="shared" si="21"/>
        <v>1.41592920353982</v>
      </c>
      <c r="S156" s="33">
        <f t="shared" si="22"/>
        <v>70.7964601769912</v>
      </c>
      <c r="T156" s="107">
        <v>1.6</v>
      </c>
      <c r="U156" s="34">
        <f t="shared" si="17"/>
        <v>80</v>
      </c>
      <c r="V156" s="33">
        <f t="shared" si="23"/>
        <v>9.20353982300884</v>
      </c>
      <c r="W156" s="33">
        <f t="shared" si="24"/>
        <v>9.20353982300885</v>
      </c>
      <c r="X156" s="33">
        <f t="shared" si="16"/>
        <v>0</v>
      </c>
      <c r="Y156" s="4" t="s">
        <v>35</v>
      </c>
      <c r="Z156" s="4" t="s">
        <v>35</v>
      </c>
      <c r="AA156" s="146" t="s">
        <v>374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</row>
    <row r="157" spans="1:51">
      <c r="A157" s="15">
        <v>45370</v>
      </c>
      <c r="B157" s="15"/>
      <c r="C157" s="7" t="s">
        <v>53</v>
      </c>
      <c r="D157" s="15" t="s">
        <v>77</v>
      </c>
      <c r="E157" s="106"/>
      <c r="F157" s="19" t="s">
        <v>479</v>
      </c>
      <c r="G157" s="17"/>
      <c r="H157" s="17" t="s">
        <v>463</v>
      </c>
      <c r="I157" s="19" t="s">
        <v>108</v>
      </c>
      <c r="J157" s="19" t="s">
        <v>480</v>
      </c>
      <c r="K157" s="19"/>
      <c r="L157" s="19" t="s">
        <v>73</v>
      </c>
      <c r="M157" s="19">
        <v>20</v>
      </c>
      <c r="N157" s="19" t="s">
        <v>32</v>
      </c>
      <c r="O157" s="19" t="s">
        <v>33</v>
      </c>
      <c r="P157" s="23" t="s">
        <v>34</v>
      </c>
      <c r="Q157" s="24">
        <v>0.13</v>
      </c>
      <c r="R157" s="33">
        <f t="shared" si="21"/>
        <v>4.86725663716814</v>
      </c>
      <c r="S157" s="33">
        <f t="shared" si="22"/>
        <v>97.3451327433628</v>
      </c>
      <c r="T157" s="107">
        <v>5.5</v>
      </c>
      <c r="U157" s="34">
        <f t="shared" si="17"/>
        <v>110</v>
      </c>
      <c r="V157" s="33">
        <f t="shared" si="23"/>
        <v>12.6548672566372</v>
      </c>
      <c r="W157" s="33">
        <f t="shared" si="24"/>
        <v>12.6548672566372</v>
      </c>
      <c r="X157" s="33">
        <f t="shared" si="16"/>
        <v>0</v>
      </c>
      <c r="Y157" s="4" t="s">
        <v>35</v>
      </c>
      <c r="Z157" s="4" t="s">
        <v>35</v>
      </c>
      <c r="AA157" s="146" t="s">
        <v>374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</row>
    <row r="158" spans="1:51">
      <c r="A158" s="15">
        <v>45370</v>
      </c>
      <c r="B158" s="15"/>
      <c r="C158" s="7" t="s">
        <v>53</v>
      </c>
      <c r="D158" s="15" t="s">
        <v>77</v>
      </c>
      <c r="E158" s="106"/>
      <c r="F158" s="19" t="s">
        <v>481</v>
      </c>
      <c r="G158" s="17"/>
      <c r="H158" s="17" t="s">
        <v>463</v>
      </c>
      <c r="I158" s="19" t="s">
        <v>108</v>
      </c>
      <c r="J158" s="19" t="s">
        <v>482</v>
      </c>
      <c r="K158" s="19"/>
      <c r="L158" s="19" t="s">
        <v>73</v>
      </c>
      <c r="M158" s="19">
        <v>10</v>
      </c>
      <c r="N158" s="19" t="s">
        <v>32</v>
      </c>
      <c r="O158" s="19" t="s">
        <v>33</v>
      </c>
      <c r="P158" s="23" t="s">
        <v>34</v>
      </c>
      <c r="Q158" s="24">
        <v>0.13</v>
      </c>
      <c r="R158" s="33">
        <f t="shared" si="21"/>
        <v>0.884955752212389</v>
      </c>
      <c r="S158" s="33">
        <f t="shared" si="22"/>
        <v>8.8495575221239</v>
      </c>
      <c r="T158" s="107">
        <v>1</v>
      </c>
      <c r="U158" s="34">
        <f t="shared" si="17"/>
        <v>10</v>
      </c>
      <c r="V158" s="33">
        <f t="shared" si="23"/>
        <v>1.1504424778761</v>
      </c>
      <c r="W158" s="33">
        <f t="shared" si="24"/>
        <v>1.15044247787611</v>
      </c>
      <c r="X158" s="33">
        <f t="shared" si="16"/>
        <v>0</v>
      </c>
      <c r="Y158" s="4" t="s">
        <v>35</v>
      </c>
      <c r="Z158" s="4" t="s">
        <v>35</v>
      </c>
      <c r="AA158" s="146" t="s">
        <v>374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</row>
    <row r="159" spans="1:51">
      <c r="A159" s="15">
        <v>45370</v>
      </c>
      <c r="B159" s="15"/>
      <c r="C159" s="7" t="s">
        <v>53</v>
      </c>
      <c r="D159" s="15" t="s">
        <v>77</v>
      </c>
      <c r="E159" s="106"/>
      <c r="F159" s="19" t="s">
        <v>483</v>
      </c>
      <c r="G159" s="17"/>
      <c r="H159" s="17" t="s">
        <v>463</v>
      </c>
      <c r="I159" s="19" t="s">
        <v>425</v>
      </c>
      <c r="J159" s="19" t="s">
        <v>484</v>
      </c>
      <c r="K159" s="19"/>
      <c r="L159" s="19" t="s">
        <v>73</v>
      </c>
      <c r="M159" s="19">
        <v>10</v>
      </c>
      <c r="N159" s="19" t="s">
        <v>32</v>
      </c>
      <c r="O159" s="19" t="s">
        <v>33</v>
      </c>
      <c r="P159" s="23" t="s">
        <v>34</v>
      </c>
      <c r="Q159" s="24">
        <v>0.13</v>
      </c>
      <c r="R159" s="33">
        <f t="shared" si="21"/>
        <v>66.3716814159292</v>
      </c>
      <c r="S159" s="33">
        <f t="shared" si="22"/>
        <v>663.716814159292</v>
      </c>
      <c r="T159" s="107">
        <v>75</v>
      </c>
      <c r="U159" s="34">
        <f t="shared" si="17"/>
        <v>750</v>
      </c>
      <c r="V159" s="33">
        <f t="shared" si="23"/>
        <v>86.283185840708</v>
      </c>
      <c r="W159" s="33">
        <f t="shared" si="24"/>
        <v>86.283185840708</v>
      </c>
      <c r="X159" s="33">
        <f t="shared" si="16"/>
        <v>0</v>
      </c>
      <c r="Y159" s="4" t="s">
        <v>35</v>
      </c>
      <c r="Z159" s="4" t="s">
        <v>35</v>
      </c>
      <c r="AA159" s="146" t="s">
        <v>374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</row>
    <row r="160" spans="1:51">
      <c r="A160" s="15">
        <v>45370</v>
      </c>
      <c r="B160" s="15"/>
      <c r="C160" s="7" t="s">
        <v>53</v>
      </c>
      <c r="D160" s="15" t="s">
        <v>77</v>
      </c>
      <c r="E160" s="106"/>
      <c r="F160" s="19" t="s">
        <v>485</v>
      </c>
      <c r="G160" s="17"/>
      <c r="H160" s="17" t="s">
        <v>463</v>
      </c>
      <c r="I160" s="19" t="s">
        <v>425</v>
      </c>
      <c r="J160" s="19" t="s">
        <v>486</v>
      </c>
      <c r="K160" s="19"/>
      <c r="L160" s="19" t="s">
        <v>73</v>
      </c>
      <c r="M160" s="19">
        <v>25</v>
      </c>
      <c r="N160" s="19" t="s">
        <v>32</v>
      </c>
      <c r="O160" s="19" t="s">
        <v>33</v>
      </c>
      <c r="P160" s="23" t="s">
        <v>34</v>
      </c>
      <c r="Q160" s="24">
        <v>0.13</v>
      </c>
      <c r="R160" s="33">
        <f t="shared" si="21"/>
        <v>15.4867256637168</v>
      </c>
      <c r="S160" s="33">
        <f t="shared" si="22"/>
        <v>387.16814159292</v>
      </c>
      <c r="T160" s="107">
        <v>17.5</v>
      </c>
      <c r="U160" s="34">
        <f t="shared" si="17"/>
        <v>437.5</v>
      </c>
      <c r="V160" s="33">
        <f t="shared" si="23"/>
        <v>50.3318584070796</v>
      </c>
      <c r="W160" s="33">
        <f t="shared" si="24"/>
        <v>50.3318584070797</v>
      </c>
      <c r="X160" s="33">
        <f t="shared" si="16"/>
        <v>0</v>
      </c>
      <c r="Y160" s="4" t="s">
        <v>35</v>
      </c>
      <c r="Z160" s="4" t="s">
        <v>35</v>
      </c>
      <c r="AA160" s="146" t="s">
        <v>374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</row>
    <row r="161" spans="1:51">
      <c r="A161" s="15">
        <v>45370</v>
      </c>
      <c r="B161" s="15"/>
      <c r="C161" s="7" t="s">
        <v>53</v>
      </c>
      <c r="D161" s="15" t="s">
        <v>77</v>
      </c>
      <c r="E161" s="106"/>
      <c r="F161" s="19" t="s">
        <v>487</v>
      </c>
      <c r="G161" s="17"/>
      <c r="H161" s="17" t="s">
        <v>463</v>
      </c>
      <c r="I161" s="19" t="s">
        <v>425</v>
      </c>
      <c r="J161" s="19" t="s">
        <v>488</v>
      </c>
      <c r="K161" s="19"/>
      <c r="L161" s="19" t="s">
        <v>73</v>
      </c>
      <c r="M161" s="19">
        <v>20</v>
      </c>
      <c r="N161" s="19" t="s">
        <v>32</v>
      </c>
      <c r="O161" s="19" t="s">
        <v>33</v>
      </c>
      <c r="P161" s="23" t="s">
        <v>34</v>
      </c>
      <c r="Q161" s="24">
        <v>0.13</v>
      </c>
      <c r="R161" s="33">
        <f t="shared" si="21"/>
        <v>0.221238938053097</v>
      </c>
      <c r="S161" s="33">
        <f t="shared" si="22"/>
        <v>4.42477876106195</v>
      </c>
      <c r="T161" s="107">
        <v>0.25</v>
      </c>
      <c r="U161" s="34">
        <f t="shared" si="17"/>
        <v>5</v>
      </c>
      <c r="V161" s="33">
        <f t="shared" si="23"/>
        <v>0.575221238938052</v>
      </c>
      <c r="W161" s="33">
        <f t="shared" si="24"/>
        <v>0.575221238938053</v>
      </c>
      <c r="X161" s="33">
        <f t="shared" si="16"/>
        <v>0</v>
      </c>
      <c r="Y161" s="4" t="s">
        <v>35</v>
      </c>
      <c r="Z161" s="4" t="s">
        <v>35</v>
      </c>
      <c r="AA161" s="146" t="s">
        <v>374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</row>
    <row r="162" spans="1:51">
      <c r="A162" s="15">
        <v>45370</v>
      </c>
      <c r="B162" s="15"/>
      <c r="C162" s="7" t="s">
        <v>53</v>
      </c>
      <c r="D162" s="15" t="s">
        <v>77</v>
      </c>
      <c r="E162" s="106"/>
      <c r="F162" s="19" t="s">
        <v>489</v>
      </c>
      <c r="G162" s="17"/>
      <c r="H162" s="17" t="s">
        <v>463</v>
      </c>
      <c r="I162" s="19" t="s">
        <v>425</v>
      </c>
      <c r="J162" s="19" t="s">
        <v>490</v>
      </c>
      <c r="K162" s="19"/>
      <c r="L162" s="19" t="s">
        <v>73</v>
      </c>
      <c r="M162" s="19">
        <v>10</v>
      </c>
      <c r="N162" s="19" t="s">
        <v>32</v>
      </c>
      <c r="O162" s="19" t="s">
        <v>33</v>
      </c>
      <c r="P162" s="23" t="s">
        <v>34</v>
      </c>
      <c r="Q162" s="24">
        <v>0.13</v>
      </c>
      <c r="R162" s="33">
        <f t="shared" si="21"/>
        <v>3.09734513274336</v>
      </c>
      <c r="S162" s="33">
        <f t="shared" si="22"/>
        <v>30.9734513274336</v>
      </c>
      <c r="T162" s="107">
        <v>3.5</v>
      </c>
      <c r="U162" s="34">
        <f t="shared" si="17"/>
        <v>35</v>
      </c>
      <c r="V162" s="33">
        <f t="shared" si="23"/>
        <v>4.02654867256637</v>
      </c>
      <c r="W162" s="33">
        <f t="shared" si="24"/>
        <v>4.02654867256637</v>
      </c>
      <c r="X162" s="33">
        <f t="shared" si="16"/>
        <v>0</v>
      </c>
      <c r="Y162" s="4" t="s">
        <v>35</v>
      </c>
      <c r="Z162" s="4" t="s">
        <v>35</v>
      </c>
      <c r="AA162" s="146" t="s">
        <v>374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</row>
    <row r="163" spans="1:51">
      <c r="A163" s="15">
        <v>45370</v>
      </c>
      <c r="B163" s="15"/>
      <c r="C163" s="7" t="s">
        <v>53</v>
      </c>
      <c r="D163" s="15" t="s">
        <v>77</v>
      </c>
      <c r="E163" s="106"/>
      <c r="F163" s="19" t="s">
        <v>491</v>
      </c>
      <c r="G163" s="17"/>
      <c r="H163" s="17" t="s">
        <v>463</v>
      </c>
      <c r="I163" s="19" t="s">
        <v>425</v>
      </c>
      <c r="J163" s="19" t="s">
        <v>492</v>
      </c>
      <c r="K163" s="19"/>
      <c r="L163" s="19" t="s">
        <v>73</v>
      </c>
      <c r="M163" s="19">
        <v>10</v>
      </c>
      <c r="N163" s="19" t="s">
        <v>32</v>
      </c>
      <c r="O163" s="19" t="s">
        <v>33</v>
      </c>
      <c r="P163" s="23" t="s">
        <v>34</v>
      </c>
      <c r="Q163" s="24">
        <v>0.13</v>
      </c>
      <c r="R163" s="33">
        <f t="shared" si="21"/>
        <v>11.9469026548673</v>
      </c>
      <c r="S163" s="33">
        <f t="shared" si="22"/>
        <v>119.469026548673</v>
      </c>
      <c r="T163" s="107">
        <v>13.5</v>
      </c>
      <c r="U163" s="34">
        <f t="shared" si="17"/>
        <v>135</v>
      </c>
      <c r="V163" s="33">
        <f t="shared" si="23"/>
        <v>15.5309734513274</v>
      </c>
      <c r="W163" s="33">
        <f t="shared" si="24"/>
        <v>15.5309734513274</v>
      </c>
      <c r="X163" s="33">
        <f t="shared" si="16"/>
        <v>0</v>
      </c>
      <c r="Y163" s="4" t="s">
        <v>35</v>
      </c>
      <c r="Z163" s="4" t="s">
        <v>35</v>
      </c>
      <c r="AA163" s="146" t="s">
        <v>374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</row>
    <row r="164" spans="1:51">
      <c r="A164" s="15">
        <v>45370</v>
      </c>
      <c r="B164" s="15"/>
      <c r="C164" s="7" t="s">
        <v>53</v>
      </c>
      <c r="D164" s="15" t="s">
        <v>77</v>
      </c>
      <c r="E164" s="106"/>
      <c r="F164" s="19" t="s">
        <v>493</v>
      </c>
      <c r="G164" s="17"/>
      <c r="H164" s="17" t="s">
        <v>463</v>
      </c>
      <c r="I164" s="19" t="s">
        <v>494</v>
      </c>
      <c r="J164" s="19" t="s">
        <v>495</v>
      </c>
      <c r="K164" s="19"/>
      <c r="L164" s="19" t="s">
        <v>73</v>
      </c>
      <c r="M164" s="19">
        <v>10</v>
      </c>
      <c r="N164" s="19" t="s">
        <v>32</v>
      </c>
      <c r="O164" s="19" t="s">
        <v>33</v>
      </c>
      <c r="P164" s="23" t="s">
        <v>34</v>
      </c>
      <c r="Q164" s="24">
        <v>0.13</v>
      </c>
      <c r="R164" s="33">
        <f t="shared" si="21"/>
        <v>1.32743362831858</v>
      </c>
      <c r="S164" s="33">
        <f t="shared" si="22"/>
        <v>13.2743362831858</v>
      </c>
      <c r="T164" s="107">
        <v>1.5</v>
      </c>
      <c r="U164" s="34">
        <f t="shared" si="17"/>
        <v>15</v>
      </c>
      <c r="V164" s="33">
        <f t="shared" si="23"/>
        <v>1.72566371681416</v>
      </c>
      <c r="W164" s="33">
        <f t="shared" si="24"/>
        <v>1.72566371681416</v>
      </c>
      <c r="X164" s="33">
        <f t="shared" si="16"/>
        <v>0</v>
      </c>
      <c r="Y164" s="4" t="s">
        <v>35</v>
      </c>
      <c r="Z164" s="4" t="s">
        <v>35</v>
      </c>
      <c r="AA164" s="146" t="s">
        <v>374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</row>
    <row r="165" spans="1:51">
      <c r="A165" s="15">
        <v>45370</v>
      </c>
      <c r="B165" s="15"/>
      <c r="C165" s="7" t="s">
        <v>53</v>
      </c>
      <c r="D165" s="15" t="s">
        <v>77</v>
      </c>
      <c r="E165" s="106"/>
      <c r="F165" s="19" t="s">
        <v>496</v>
      </c>
      <c r="G165" s="17"/>
      <c r="H165" s="17" t="s">
        <v>463</v>
      </c>
      <c r="I165" s="19" t="s">
        <v>108</v>
      </c>
      <c r="J165" s="19" t="s">
        <v>497</v>
      </c>
      <c r="K165" s="19"/>
      <c r="L165" s="19" t="s">
        <v>73</v>
      </c>
      <c r="M165" s="19">
        <v>10</v>
      </c>
      <c r="N165" s="19" t="s">
        <v>32</v>
      </c>
      <c r="O165" s="19" t="s">
        <v>33</v>
      </c>
      <c r="P165" s="23" t="s">
        <v>34</v>
      </c>
      <c r="Q165" s="24">
        <v>0.13</v>
      </c>
      <c r="R165" s="33">
        <f t="shared" si="21"/>
        <v>0.265486725663717</v>
      </c>
      <c r="S165" s="33">
        <f t="shared" si="22"/>
        <v>2.65486725663717</v>
      </c>
      <c r="T165" s="107">
        <v>0.3</v>
      </c>
      <c r="U165" s="34">
        <f t="shared" si="17"/>
        <v>3</v>
      </c>
      <c r="V165" s="33">
        <f t="shared" si="23"/>
        <v>0.345132743362832</v>
      </c>
      <c r="W165" s="33">
        <f t="shared" si="24"/>
        <v>0.345132743362832</v>
      </c>
      <c r="X165" s="33">
        <f t="shared" si="16"/>
        <v>0</v>
      </c>
      <c r="Y165" s="4" t="s">
        <v>35</v>
      </c>
      <c r="Z165" s="4" t="s">
        <v>35</v>
      </c>
      <c r="AA165" s="146" t="s">
        <v>374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</row>
    <row r="166" spans="1:51">
      <c r="A166" s="15">
        <v>45370</v>
      </c>
      <c r="B166" s="15"/>
      <c r="C166" s="7" t="s">
        <v>53</v>
      </c>
      <c r="D166" s="15" t="s">
        <v>77</v>
      </c>
      <c r="E166" s="106"/>
      <c r="F166" s="19" t="s">
        <v>498</v>
      </c>
      <c r="G166" s="17"/>
      <c r="H166" s="17" t="s">
        <v>463</v>
      </c>
      <c r="I166" s="19" t="s">
        <v>108</v>
      </c>
      <c r="J166" s="19" t="s">
        <v>499</v>
      </c>
      <c r="K166" s="19"/>
      <c r="L166" s="19" t="s">
        <v>73</v>
      </c>
      <c r="M166" s="19">
        <v>10</v>
      </c>
      <c r="N166" s="19" t="s">
        <v>32</v>
      </c>
      <c r="O166" s="19" t="s">
        <v>33</v>
      </c>
      <c r="P166" s="23" t="s">
        <v>34</v>
      </c>
      <c r="Q166" s="24">
        <v>0.13</v>
      </c>
      <c r="R166" s="33">
        <f t="shared" si="21"/>
        <v>0.176991150442478</v>
      </c>
      <c r="S166" s="33">
        <f t="shared" si="22"/>
        <v>1.76991150442478</v>
      </c>
      <c r="T166" s="107">
        <v>0.2</v>
      </c>
      <c r="U166" s="34">
        <f t="shared" si="17"/>
        <v>2</v>
      </c>
      <c r="V166" s="33">
        <f t="shared" si="23"/>
        <v>0.230088495575221</v>
      </c>
      <c r="W166" s="33">
        <f t="shared" si="24"/>
        <v>0.230088495575221</v>
      </c>
      <c r="X166" s="33">
        <f t="shared" si="16"/>
        <v>3.33066907387547e-16</v>
      </c>
      <c r="Y166" s="4" t="s">
        <v>35</v>
      </c>
      <c r="Z166" s="4" t="s">
        <v>35</v>
      </c>
      <c r="AA166" s="146" t="s">
        <v>374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</row>
    <row r="167" spans="1:51">
      <c r="A167" s="15">
        <v>45370</v>
      </c>
      <c r="B167" s="15"/>
      <c r="C167" s="7" t="s">
        <v>53</v>
      </c>
      <c r="D167" s="15" t="s">
        <v>77</v>
      </c>
      <c r="E167" s="106"/>
      <c r="F167" s="19" t="s">
        <v>500</v>
      </c>
      <c r="G167" s="17"/>
      <c r="H167" s="17" t="s">
        <v>463</v>
      </c>
      <c r="I167" s="19" t="s">
        <v>108</v>
      </c>
      <c r="J167" s="19" t="s">
        <v>501</v>
      </c>
      <c r="K167" s="19"/>
      <c r="L167" s="19" t="s">
        <v>73</v>
      </c>
      <c r="M167" s="19">
        <v>50</v>
      </c>
      <c r="N167" s="19" t="s">
        <v>32</v>
      </c>
      <c r="O167" s="19" t="s">
        <v>33</v>
      </c>
      <c r="P167" s="23" t="s">
        <v>34</v>
      </c>
      <c r="Q167" s="24">
        <v>0.13</v>
      </c>
      <c r="R167" s="33">
        <f t="shared" si="21"/>
        <v>0.176991150442478</v>
      </c>
      <c r="S167" s="33">
        <f t="shared" si="22"/>
        <v>8.8495575221239</v>
      </c>
      <c r="T167" s="107">
        <v>0.2</v>
      </c>
      <c r="U167" s="34">
        <f t="shared" si="17"/>
        <v>10</v>
      </c>
      <c r="V167" s="33">
        <f t="shared" si="23"/>
        <v>1.1504424778761</v>
      </c>
      <c r="W167" s="33">
        <f t="shared" si="24"/>
        <v>1.15044247787611</v>
      </c>
      <c r="X167" s="33">
        <f t="shared" si="16"/>
        <v>0</v>
      </c>
      <c r="Y167" s="4" t="s">
        <v>35</v>
      </c>
      <c r="Z167" s="4" t="s">
        <v>35</v>
      </c>
      <c r="AA167" s="146" t="s">
        <v>374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</row>
    <row r="168" spans="1:51">
      <c r="A168" s="15">
        <v>45370</v>
      </c>
      <c r="B168" s="15"/>
      <c r="C168" s="7" t="s">
        <v>53</v>
      </c>
      <c r="D168" s="15" t="s">
        <v>77</v>
      </c>
      <c r="E168" s="106"/>
      <c r="F168" s="19" t="s">
        <v>502</v>
      </c>
      <c r="G168" s="17"/>
      <c r="H168" s="17" t="s">
        <v>463</v>
      </c>
      <c r="I168" s="19" t="s">
        <v>108</v>
      </c>
      <c r="J168" s="19" t="s">
        <v>503</v>
      </c>
      <c r="K168" s="19"/>
      <c r="L168" s="19" t="s">
        <v>73</v>
      </c>
      <c r="M168" s="19">
        <v>10</v>
      </c>
      <c r="N168" s="19" t="s">
        <v>32</v>
      </c>
      <c r="O168" s="19" t="s">
        <v>33</v>
      </c>
      <c r="P168" s="23" t="s">
        <v>34</v>
      </c>
      <c r="Q168" s="24">
        <v>0.13</v>
      </c>
      <c r="R168" s="33">
        <f t="shared" si="21"/>
        <v>0.442477876106195</v>
      </c>
      <c r="S168" s="33">
        <f t="shared" si="22"/>
        <v>4.42477876106195</v>
      </c>
      <c r="T168" s="107">
        <v>0.5</v>
      </c>
      <c r="U168" s="34">
        <f t="shared" si="17"/>
        <v>5</v>
      </c>
      <c r="V168" s="33">
        <f t="shared" si="23"/>
        <v>0.575221238938052</v>
      </c>
      <c r="W168" s="33">
        <f t="shared" si="24"/>
        <v>0.575221238938053</v>
      </c>
      <c r="X168" s="33">
        <f t="shared" si="16"/>
        <v>0</v>
      </c>
      <c r="Y168" s="4" t="s">
        <v>35</v>
      </c>
      <c r="Z168" s="4" t="s">
        <v>35</v>
      </c>
      <c r="AA168" s="146" t="s">
        <v>374</v>
      </c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</row>
    <row r="169" spans="1:51">
      <c r="A169" s="15">
        <v>45370</v>
      </c>
      <c r="B169" s="15"/>
      <c r="C169" s="7" t="s">
        <v>53</v>
      </c>
      <c r="D169" s="15" t="s">
        <v>77</v>
      </c>
      <c r="E169" s="106"/>
      <c r="F169" s="19" t="s">
        <v>504</v>
      </c>
      <c r="G169" s="17"/>
      <c r="H169" s="17" t="s">
        <v>463</v>
      </c>
      <c r="I169" s="19" t="s">
        <v>108</v>
      </c>
      <c r="J169" s="19" t="s">
        <v>505</v>
      </c>
      <c r="K169" s="19"/>
      <c r="L169" s="19" t="s">
        <v>73</v>
      </c>
      <c r="M169" s="19">
        <v>10</v>
      </c>
      <c r="N169" s="19" t="s">
        <v>32</v>
      </c>
      <c r="O169" s="19" t="s">
        <v>33</v>
      </c>
      <c r="P169" s="23" t="s">
        <v>34</v>
      </c>
      <c r="Q169" s="24">
        <v>0.13</v>
      </c>
      <c r="R169" s="33">
        <f t="shared" si="21"/>
        <v>0.442477876106195</v>
      </c>
      <c r="S169" s="33">
        <f t="shared" si="22"/>
        <v>4.42477876106195</v>
      </c>
      <c r="T169" s="107">
        <v>0.5</v>
      </c>
      <c r="U169" s="34">
        <f t="shared" si="17"/>
        <v>5</v>
      </c>
      <c r="V169" s="33">
        <f t="shared" si="23"/>
        <v>0.575221238938052</v>
      </c>
      <c r="W169" s="33">
        <f t="shared" si="24"/>
        <v>0.575221238938053</v>
      </c>
      <c r="X169" s="33">
        <f t="shared" si="16"/>
        <v>0</v>
      </c>
      <c r="Y169" s="4" t="s">
        <v>35</v>
      </c>
      <c r="Z169" s="4" t="s">
        <v>35</v>
      </c>
      <c r="AA169" s="146" t="s">
        <v>374</v>
      </c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</row>
    <row r="170" spans="1:51">
      <c r="A170" s="15">
        <v>45370</v>
      </c>
      <c r="B170" s="15"/>
      <c r="C170" s="7" t="s">
        <v>53</v>
      </c>
      <c r="D170" s="15" t="s">
        <v>77</v>
      </c>
      <c r="E170" s="106"/>
      <c r="F170" s="19" t="s">
        <v>506</v>
      </c>
      <c r="G170" s="17"/>
      <c r="H170" s="17" t="s">
        <v>463</v>
      </c>
      <c r="I170" s="19" t="s">
        <v>108</v>
      </c>
      <c r="J170" s="19" t="s">
        <v>507</v>
      </c>
      <c r="K170" s="19"/>
      <c r="L170" s="19" t="s">
        <v>73</v>
      </c>
      <c r="M170" s="19">
        <v>20</v>
      </c>
      <c r="N170" s="19" t="s">
        <v>32</v>
      </c>
      <c r="O170" s="19" t="s">
        <v>33</v>
      </c>
      <c r="P170" s="23" t="s">
        <v>34</v>
      </c>
      <c r="Q170" s="24">
        <v>0.13</v>
      </c>
      <c r="R170" s="33">
        <f t="shared" si="21"/>
        <v>0.132743362831858</v>
      </c>
      <c r="S170" s="33">
        <f t="shared" si="22"/>
        <v>2.65486725663717</v>
      </c>
      <c r="T170" s="107">
        <v>0.15</v>
      </c>
      <c r="U170" s="34">
        <f t="shared" si="17"/>
        <v>3</v>
      </c>
      <c r="V170" s="33">
        <f t="shared" si="23"/>
        <v>0.345132743362832</v>
      </c>
      <c r="W170" s="33">
        <f t="shared" si="24"/>
        <v>0.345132743362832</v>
      </c>
      <c r="X170" s="33">
        <f t="shared" si="16"/>
        <v>0</v>
      </c>
      <c r="Y170" s="4" t="s">
        <v>35</v>
      </c>
      <c r="Z170" s="4" t="s">
        <v>35</v>
      </c>
      <c r="AA170" s="146" t="s">
        <v>374</v>
      </c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</row>
    <row r="171" spans="1:51">
      <c r="A171" s="15">
        <v>45370</v>
      </c>
      <c r="B171" s="15"/>
      <c r="C171" s="7" t="s">
        <v>53</v>
      </c>
      <c r="D171" s="15" t="s">
        <v>54</v>
      </c>
      <c r="E171" s="106"/>
      <c r="F171" s="19" t="s">
        <v>508</v>
      </c>
      <c r="G171" s="17"/>
      <c r="H171" s="17" t="s">
        <v>463</v>
      </c>
      <c r="I171" s="19" t="s">
        <v>509</v>
      </c>
      <c r="J171" s="19" t="s">
        <v>510</v>
      </c>
      <c r="K171" s="19"/>
      <c r="L171" s="19" t="s">
        <v>73</v>
      </c>
      <c r="M171" s="19">
        <v>100</v>
      </c>
      <c r="N171" s="19" t="s">
        <v>32</v>
      </c>
      <c r="O171" s="19" t="s">
        <v>33</v>
      </c>
      <c r="P171" s="23" t="s">
        <v>34</v>
      </c>
      <c r="Q171" s="24">
        <v>0.13</v>
      </c>
      <c r="R171" s="33">
        <f t="shared" si="21"/>
        <v>0.221238938053097</v>
      </c>
      <c r="S171" s="33">
        <f t="shared" si="22"/>
        <v>22.1238938053097</v>
      </c>
      <c r="T171" s="107">
        <v>0.25</v>
      </c>
      <c r="U171" s="34">
        <f t="shared" si="17"/>
        <v>25</v>
      </c>
      <c r="V171" s="33">
        <f t="shared" si="23"/>
        <v>2.87610619469027</v>
      </c>
      <c r="W171" s="33">
        <f t="shared" si="24"/>
        <v>2.87610619469027</v>
      </c>
      <c r="X171" s="33">
        <f t="shared" si="16"/>
        <v>0</v>
      </c>
      <c r="Y171" s="4" t="s">
        <v>35</v>
      </c>
      <c r="Z171" s="4" t="s">
        <v>35</v>
      </c>
      <c r="AA171" s="146" t="s">
        <v>374</v>
      </c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</row>
    <row r="172" spans="1:51">
      <c r="A172" s="15">
        <v>45370</v>
      </c>
      <c r="B172" s="15"/>
      <c r="C172" s="7" t="s">
        <v>53</v>
      </c>
      <c r="D172" s="15" t="s">
        <v>54</v>
      </c>
      <c r="E172" s="106"/>
      <c r="F172" s="19" t="s">
        <v>511</v>
      </c>
      <c r="G172" s="17"/>
      <c r="H172" s="17" t="s">
        <v>463</v>
      </c>
      <c r="I172" s="19" t="s">
        <v>103</v>
      </c>
      <c r="J172" s="19" t="s">
        <v>512</v>
      </c>
      <c r="K172" s="19"/>
      <c r="L172" s="19" t="s">
        <v>73</v>
      </c>
      <c r="M172" s="19">
        <v>1000</v>
      </c>
      <c r="N172" s="19" t="s">
        <v>32</v>
      </c>
      <c r="O172" s="19" t="s">
        <v>33</v>
      </c>
      <c r="P172" s="23" t="s">
        <v>34</v>
      </c>
      <c r="Q172" s="24">
        <v>0.13</v>
      </c>
      <c r="R172" s="33">
        <f t="shared" si="21"/>
        <v>0.221238938053097</v>
      </c>
      <c r="S172" s="33">
        <f t="shared" si="22"/>
        <v>221.238938053097</v>
      </c>
      <c r="T172" s="107">
        <v>0.25</v>
      </c>
      <c r="U172" s="34">
        <f t="shared" si="17"/>
        <v>250</v>
      </c>
      <c r="V172" s="33">
        <f t="shared" si="23"/>
        <v>28.7610619469027</v>
      </c>
      <c r="W172" s="33">
        <f t="shared" si="24"/>
        <v>28.7610619469027</v>
      </c>
      <c r="X172" s="33">
        <f t="shared" si="16"/>
        <v>0</v>
      </c>
      <c r="Y172" s="4" t="s">
        <v>35</v>
      </c>
      <c r="Z172" s="4" t="s">
        <v>35</v>
      </c>
      <c r="AA172" s="146" t="s">
        <v>374</v>
      </c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</row>
    <row r="173" s="104" customFormat="1" spans="1:51">
      <c r="A173" s="148">
        <v>45371</v>
      </c>
      <c r="B173" s="148"/>
      <c r="C173" s="149" t="s">
        <v>53</v>
      </c>
      <c r="D173" s="148" t="s">
        <v>149</v>
      </c>
      <c r="E173" s="150"/>
      <c r="F173" s="151" t="s">
        <v>513</v>
      </c>
      <c r="G173" s="104" t="s">
        <v>514</v>
      </c>
      <c r="H173" s="104" t="s">
        <v>515</v>
      </c>
      <c r="I173" s="104" t="s">
        <v>516</v>
      </c>
      <c r="J173" s="151" t="s">
        <v>517</v>
      </c>
      <c r="L173" s="151" t="s">
        <v>31</v>
      </c>
      <c r="M173" s="104">
        <v>3</v>
      </c>
      <c r="N173" s="151" t="s">
        <v>32</v>
      </c>
      <c r="O173" s="151" t="s">
        <v>33</v>
      </c>
      <c r="P173" s="152" t="s">
        <v>34</v>
      </c>
      <c r="Q173" s="156">
        <v>0.13</v>
      </c>
      <c r="R173" s="157">
        <f t="shared" si="21"/>
        <v>2212.38938053097</v>
      </c>
      <c r="S173" s="157">
        <f t="shared" si="22"/>
        <v>6637.16814159292</v>
      </c>
      <c r="T173" s="158">
        <v>2500</v>
      </c>
      <c r="U173" s="159">
        <f t="shared" si="17"/>
        <v>7500</v>
      </c>
      <c r="V173" s="157">
        <f t="shared" si="23"/>
        <v>862.831858407079</v>
      </c>
      <c r="W173" s="157">
        <f t="shared" si="24"/>
        <v>862.83185840708</v>
      </c>
      <c r="X173" s="157">
        <f t="shared" si="16"/>
        <v>0</v>
      </c>
      <c r="Y173" s="104" t="s">
        <v>35</v>
      </c>
      <c r="Z173" s="151" t="s">
        <v>518</v>
      </c>
      <c r="AA173" s="151" t="s">
        <v>116</v>
      </c>
      <c r="AB173" s="151" t="s">
        <v>519</v>
      </c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</row>
    <row r="174" s="104" customFormat="1" spans="1:51">
      <c r="A174" s="148">
        <v>45371</v>
      </c>
      <c r="B174" s="148"/>
      <c r="C174" s="149" t="s">
        <v>53</v>
      </c>
      <c r="D174" s="148" t="s">
        <v>149</v>
      </c>
      <c r="E174" s="150"/>
      <c r="F174" s="151" t="s">
        <v>520</v>
      </c>
      <c r="G174" s="104" t="s">
        <v>514</v>
      </c>
      <c r="H174" s="104" t="s">
        <v>515</v>
      </c>
      <c r="I174" s="104" t="s">
        <v>516</v>
      </c>
      <c r="J174" s="104" t="s">
        <v>521</v>
      </c>
      <c r="L174" s="151" t="s">
        <v>31</v>
      </c>
      <c r="M174" s="104">
        <v>3</v>
      </c>
      <c r="N174" s="151" t="s">
        <v>32</v>
      </c>
      <c r="O174" s="151" t="s">
        <v>33</v>
      </c>
      <c r="P174" s="152" t="s">
        <v>34</v>
      </c>
      <c r="Q174" s="156">
        <v>0.13</v>
      </c>
      <c r="R174" s="157">
        <f t="shared" si="21"/>
        <v>3362.83185840708</v>
      </c>
      <c r="S174" s="157">
        <f t="shared" si="22"/>
        <v>10088.4955752212</v>
      </c>
      <c r="T174" s="158">
        <v>3800</v>
      </c>
      <c r="U174" s="159">
        <f t="shared" si="17"/>
        <v>11400</v>
      </c>
      <c r="V174" s="157">
        <f t="shared" si="23"/>
        <v>1311.50442477876</v>
      </c>
      <c r="W174" s="157">
        <f t="shared" si="24"/>
        <v>1311.50442477876</v>
      </c>
      <c r="X174" s="157">
        <f t="shared" si="16"/>
        <v>0</v>
      </c>
      <c r="Y174" s="104" t="s">
        <v>35</v>
      </c>
      <c r="Z174" s="151" t="s">
        <v>518</v>
      </c>
      <c r="AA174" s="151" t="s">
        <v>116</v>
      </c>
      <c r="AB174" s="151" t="s">
        <v>519</v>
      </c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</row>
    <row r="175" spans="1:51">
      <c r="A175" s="15">
        <v>45378</v>
      </c>
      <c r="B175" s="15"/>
      <c r="C175" s="7" t="s">
        <v>53</v>
      </c>
      <c r="D175" s="15" t="s">
        <v>60</v>
      </c>
      <c r="E175" s="106"/>
      <c r="F175" s="4" t="s">
        <v>522</v>
      </c>
      <c r="H175" s="17" t="s">
        <v>463</v>
      </c>
      <c r="I175" s="4" t="s">
        <v>523</v>
      </c>
      <c r="J175" s="4" t="s">
        <v>524</v>
      </c>
      <c r="L175" s="19" t="s">
        <v>73</v>
      </c>
      <c r="M175" s="4">
        <v>1</v>
      </c>
      <c r="N175" s="4" t="s">
        <v>257</v>
      </c>
      <c r="O175" s="19" t="s">
        <v>33</v>
      </c>
      <c r="P175" s="23" t="s">
        <v>34</v>
      </c>
      <c r="Q175" s="24">
        <v>0.13</v>
      </c>
      <c r="R175" s="33">
        <f t="shared" si="21"/>
        <v>44.2477876106195</v>
      </c>
      <c r="S175" s="33">
        <f t="shared" si="22"/>
        <v>44.2477876106195</v>
      </c>
      <c r="T175" s="107">
        <v>50</v>
      </c>
      <c r="U175" s="34">
        <f t="shared" si="17"/>
        <v>50</v>
      </c>
      <c r="V175" s="33">
        <f t="shared" si="23"/>
        <v>5.75221238938052</v>
      </c>
      <c r="W175" s="33">
        <f t="shared" ref="W175:W238" si="25">T175/(1+Q175)*Q175*M175</f>
        <v>5.75221238938053</v>
      </c>
      <c r="X175" s="33">
        <f t="shared" si="16"/>
        <v>7.99360577730113e-15</v>
      </c>
      <c r="Y175" s="4" t="s">
        <v>35</v>
      </c>
      <c r="Z175" s="4" t="s">
        <v>35</v>
      </c>
      <c r="AA175" s="146" t="s">
        <v>374</v>
      </c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</row>
    <row r="176" spans="1:51">
      <c r="A176" s="15">
        <v>45378</v>
      </c>
      <c r="B176" s="15"/>
      <c r="C176" s="7" t="s">
        <v>53</v>
      </c>
      <c r="D176" s="15" t="s">
        <v>60</v>
      </c>
      <c r="E176" s="106"/>
      <c r="F176" s="4" t="s">
        <v>525</v>
      </c>
      <c r="H176" s="17" t="s">
        <v>463</v>
      </c>
      <c r="I176" s="4" t="s">
        <v>526</v>
      </c>
      <c r="J176" s="4" t="s">
        <v>527</v>
      </c>
      <c r="L176" s="19" t="s">
        <v>73</v>
      </c>
      <c r="M176" s="4">
        <v>1</v>
      </c>
      <c r="N176" s="4" t="s">
        <v>257</v>
      </c>
      <c r="O176" s="19" t="s">
        <v>33</v>
      </c>
      <c r="P176" s="23" t="s">
        <v>34</v>
      </c>
      <c r="Q176" s="24">
        <v>0.13</v>
      </c>
      <c r="R176" s="33">
        <f t="shared" si="21"/>
        <v>53.0973451327434</v>
      </c>
      <c r="S176" s="33">
        <f t="shared" si="22"/>
        <v>53.0973451327434</v>
      </c>
      <c r="T176" s="107">
        <v>60</v>
      </c>
      <c r="U176" s="34">
        <f t="shared" si="17"/>
        <v>60</v>
      </c>
      <c r="V176" s="33">
        <f t="shared" si="23"/>
        <v>6.90265486725663</v>
      </c>
      <c r="W176" s="33">
        <f t="shared" si="25"/>
        <v>6.90265486725664</v>
      </c>
      <c r="X176" s="33">
        <f t="shared" si="16"/>
        <v>8.88178419700125e-15</v>
      </c>
      <c r="Y176" s="4" t="s">
        <v>35</v>
      </c>
      <c r="Z176" s="4" t="s">
        <v>35</v>
      </c>
      <c r="AA176" s="146" t="s">
        <v>374</v>
      </c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</row>
    <row r="177" spans="1:51">
      <c r="A177" s="15">
        <v>45378</v>
      </c>
      <c r="B177" s="15"/>
      <c r="C177" s="7" t="s">
        <v>53</v>
      </c>
      <c r="D177" s="15" t="s">
        <v>77</v>
      </c>
      <c r="E177" s="106"/>
      <c r="F177" s="4" t="s">
        <v>528</v>
      </c>
      <c r="H177" s="17" t="s">
        <v>463</v>
      </c>
      <c r="I177" s="4" t="s">
        <v>425</v>
      </c>
      <c r="J177" s="4" t="s">
        <v>529</v>
      </c>
      <c r="L177" s="19" t="s">
        <v>73</v>
      </c>
      <c r="M177" s="4">
        <v>200</v>
      </c>
      <c r="N177" s="4" t="s">
        <v>32</v>
      </c>
      <c r="O177" s="19" t="s">
        <v>33</v>
      </c>
      <c r="P177" s="23" t="s">
        <v>34</v>
      </c>
      <c r="Q177" s="24">
        <v>0.13</v>
      </c>
      <c r="R177" s="33">
        <f t="shared" si="21"/>
        <v>1.76991150442478</v>
      </c>
      <c r="S177" s="33">
        <f t="shared" si="22"/>
        <v>353.982300884956</v>
      </c>
      <c r="T177" s="107">
        <v>2</v>
      </c>
      <c r="U177" s="34">
        <f t="shared" si="17"/>
        <v>400</v>
      </c>
      <c r="V177" s="33">
        <f t="shared" si="23"/>
        <v>46.0176991150443</v>
      </c>
      <c r="W177" s="33">
        <f t="shared" si="25"/>
        <v>46.0176991150443</v>
      </c>
      <c r="X177" s="33">
        <f t="shared" si="16"/>
        <v>0</v>
      </c>
      <c r="Y177" s="4" t="s">
        <v>35</v>
      </c>
      <c r="Z177" s="4" t="s">
        <v>35</v>
      </c>
      <c r="AA177" s="146" t="s">
        <v>374</v>
      </c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</row>
    <row r="178" spans="1:51">
      <c r="A178" s="15">
        <v>45394</v>
      </c>
      <c r="B178" s="15"/>
      <c r="C178" s="7" t="s">
        <v>53</v>
      </c>
      <c r="D178" s="15" t="s">
        <v>77</v>
      </c>
      <c r="E178" s="106"/>
      <c r="F178" s="4" t="s">
        <v>530</v>
      </c>
      <c r="H178" s="17" t="s">
        <v>463</v>
      </c>
      <c r="I178" s="4" t="s">
        <v>335</v>
      </c>
      <c r="J178" s="4" t="s">
        <v>531</v>
      </c>
      <c r="L178" s="19" t="s">
        <v>73</v>
      </c>
      <c r="M178" s="4">
        <v>1000</v>
      </c>
      <c r="N178" s="4" t="s">
        <v>32</v>
      </c>
      <c r="O178" s="19" t="s">
        <v>33</v>
      </c>
      <c r="P178" s="23" t="s">
        <v>34</v>
      </c>
      <c r="Q178" s="24">
        <v>0.13</v>
      </c>
      <c r="R178" s="33">
        <f t="shared" si="21"/>
        <v>0.0353982300884956</v>
      </c>
      <c r="S178" s="33">
        <f t="shared" si="22"/>
        <v>35.3982300884956</v>
      </c>
      <c r="T178" s="107">
        <v>0.04</v>
      </c>
      <c r="U178" s="34">
        <f t="shared" si="17"/>
        <v>40</v>
      </c>
      <c r="V178" s="33">
        <f t="shared" si="23"/>
        <v>4.60176991150442</v>
      </c>
      <c r="W178" s="33">
        <f t="shared" si="25"/>
        <v>4.60176991150443</v>
      </c>
      <c r="X178" s="33">
        <f t="shared" si="16"/>
        <v>0</v>
      </c>
      <c r="Y178" s="4" t="s">
        <v>35</v>
      </c>
      <c r="Z178" s="4" t="s">
        <v>35</v>
      </c>
      <c r="AA178" s="146" t="s">
        <v>374</v>
      </c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</row>
    <row r="179" spans="1:51">
      <c r="A179" s="15">
        <v>45394</v>
      </c>
      <c r="B179" s="15"/>
      <c r="C179" s="7" t="s">
        <v>53</v>
      </c>
      <c r="D179" s="15" t="s">
        <v>77</v>
      </c>
      <c r="E179" s="106"/>
      <c r="F179" s="4" t="s">
        <v>532</v>
      </c>
      <c r="H179" s="17" t="s">
        <v>463</v>
      </c>
      <c r="I179" s="4" t="s">
        <v>335</v>
      </c>
      <c r="J179" s="4" t="s">
        <v>533</v>
      </c>
      <c r="L179" s="19" t="s">
        <v>73</v>
      </c>
      <c r="M179" s="4">
        <v>1000</v>
      </c>
      <c r="N179" s="4" t="s">
        <v>32</v>
      </c>
      <c r="O179" s="19" t="s">
        <v>33</v>
      </c>
      <c r="P179" s="23" t="s">
        <v>34</v>
      </c>
      <c r="Q179" s="24">
        <v>0.13</v>
      </c>
      <c r="R179" s="33">
        <f t="shared" si="21"/>
        <v>0.0265486725663717</v>
      </c>
      <c r="S179" s="33">
        <f t="shared" si="22"/>
        <v>26.5486725663717</v>
      </c>
      <c r="T179" s="107">
        <v>0.03</v>
      </c>
      <c r="U179" s="34">
        <f t="shared" si="17"/>
        <v>30</v>
      </c>
      <c r="V179" s="33">
        <f t="shared" si="23"/>
        <v>3.45132743362831</v>
      </c>
      <c r="W179" s="33">
        <f t="shared" si="25"/>
        <v>3.45132743362832</v>
      </c>
      <c r="X179" s="33">
        <f t="shared" si="16"/>
        <v>4.44089209850063e-15</v>
      </c>
      <c r="Y179" s="4" t="s">
        <v>35</v>
      </c>
      <c r="Z179" s="4" t="s">
        <v>35</v>
      </c>
      <c r="AA179" s="146" t="s">
        <v>374</v>
      </c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</row>
    <row r="180" spans="1:51">
      <c r="A180" s="15">
        <v>45394</v>
      </c>
      <c r="B180" s="15"/>
      <c r="C180" s="7" t="s">
        <v>53</v>
      </c>
      <c r="D180" s="15" t="s">
        <v>77</v>
      </c>
      <c r="E180" s="106"/>
      <c r="F180" s="4" t="s">
        <v>534</v>
      </c>
      <c r="H180" s="17" t="s">
        <v>463</v>
      </c>
      <c r="I180" s="4" t="s">
        <v>138</v>
      </c>
      <c r="J180" s="4" t="s">
        <v>535</v>
      </c>
      <c r="L180" s="19" t="s">
        <v>73</v>
      </c>
      <c r="M180" s="4">
        <v>1000</v>
      </c>
      <c r="N180" s="4" t="s">
        <v>32</v>
      </c>
      <c r="O180" s="19" t="s">
        <v>33</v>
      </c>
      <c r="P180" s="23" t="s">
        <v>34</v>
      </c>
      <c r="Q180" s="24">
        <v>0.13</v>
      </c>
      <c r="R180" s="33">
        <f t="shared" si="21"/>
        <v>0.0619469026548673</v>
      </c>
      <c r="S180" s="33">
        <f t="shared" si="22"/>
        <v>61.9469026548673</v>
      </c>
      <c r="T180" s="107">
        <v>0.07</v>
      </c>
      <c r="U180" s="34">
        <f t="shared" si="17"/>
        <v>70</v>
      </c>
      <c r="V180" s="33">
        <f t="shared" si="23"/>
        <v>8.05309734513273</v>
      </c>
      <c r="W180" s="33">
        <f t="shared" si="25"/>
        <v>8.05309734513275</v>
      </c>
      <c r="X180" s="33">
        <f t="shared" si="16"/>
        <v>1.95399252334028e-14</v>
      </c>
      <c r="Y180" s="4" t="s">
        <v>35</v>
      </c>
      <c r="Z180" s="4" t="s">
        <v>35</v>
      </c>
      <c r="AA180" s="146" t="s">
        <v>374</v>
      </c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</row>
    <row r="181" spans="1:51">
      <c r="A181" s="15">
        <v>45394</v>
      </c>
      <c r="B181" s="15"/>
      <c r="C181" s="7" t="s">
        <v>53</v>
      </c>
      <c r="D181" s="15" t="s">
        <v>77</v>
      </c>
      <c r="E181" s="106"/>
      <c r="F181" s="4" t="s">
        <v>536</v>
      </c>
      <c r="H181" s="17" t="s">
        <v>463</v>
      </c>
      <c r="I181" s="4" t="s">
        <v>537</v>
      </c>
      <c r="J181" s="4" t="s">
        <v>538</v>
      </c>
      <c r="L181" s="19" t="s">
        <v>73</v>
      </c>
      <c r="M181" s="4">
        <v>30</v>
      </c>
      <c r="N181" s="4" t="s">
        <v>32</v>
      </c>
      <c r="O181" s="19" t="s">
        <v>33</v>
      </c>
      <c r="P181" s="23" t="s">
        <v>34</v>
      </c>
      <c r="Q181" s="24">
        <v>0.13</v>
      </c>
      <c r="R181" s="33">
        <f t="shared" si="21"/>
        <v>1.32743362831858</v>
      </c>
      <c r="S181" s="33">
        <f t="shared" si="22"/>
        <v>39.8230088495575</v>
      </c>
      <c r="T181" s="107">
        <v>1.5</v>
      </c>
      <c r="U181" s="34">
        <f t="shared" si="17"/>
        <v>45</v>
      </c>
      <c r="V181" s="33">
        <f t="shared" si="23"/>
        <v>5.17699115044248</v>
      </c>
      <c r="W181" s="33">
        <f t="shared" si="25"/>
        <v>5.17699115044248</v>
      </c>
      <c r="X181" s="33">
        <f t="shared" si="16"/>
        <v>0</v>
      </c>
      <c r="Y181" s="4" t="s">
        <v>35</v>
      </c>
      <c r="Z181" s="4" t="s">
        <v>35</v>
      </c>
      <c r="AA181" s="146" t="s">
        <v>374</v>
      </c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</row>
    <row r="182" spans="1:51">
      <c r="A182" s="15">
        <v>45394</v>
      </c>
      <c r="B182" s="15"/>
      <c r="C182" s="7" t="s">
        <v>53</v>
      </c>
      <c r="D182" s="15" t="s">
        <v>77</v>
      </c>
      <c r="E182" s="106"/>
      <c r="F182" s="4" t="s">
        <v>539</v>
      </c>
      <c r="H182" s="17" t="s">
        <v>463</v>
      </c>
      <c r="I182" s="4" t="s">
        <v>540</v>
      </c>
      <c r="J182" s="4" t="s">
        <v>541</v>
      </c>
      <c r="L182" s="19" t="s">
        <v>73</v>
      </c>
      <c r="M182" s="4">
        <v>100</v>
      </c>
      <c r="N182" s="4" t="s">
        <v>32</v>
      </c>
      <c r="O182" s="19" t="s">
        <v>33</v>
      </c>
      <c r="P182" s="23" t="s">
        <v>34</v>
      </c>
      <c r="Q182" s="24">
        <v>0.13</v>
      </c>
      <c r="R182" s="33">
        <f t="shared" si="21"/>
        <v>0.0707964601769912</v>
      </c>
      <c r="S182" s="33">
        <f t="shared" si="22"/>
        <v>7.07964601769912</v>
      </c>
      <c r="T182" s="107">
        <v>0.08</v>
      </c>
      <c r="U182" s="34">
        <f t="shared" si="17"/>
        <v>8</v>
      </c>
      <c r="V182" s="33">
        <f t="shared" si="23"/>
        <v>0.920353982300884</v>
      </c>
      <c r="W182" s="33">
        <f t="shared" si="25"/>
        <v>0.920353982300885</v>
      </c>
      <c r="X182" s="33">
        <f t="shared" si="16"/>
        <v>1.55431223447522e-15</v>
      </c>
      <c r="Y182" s="4" t="s">
        <v>35</v>
      </c>
      <c r="Z182" s="4" t="s">
        <v>35</v>
      </c>
      <c r="AA182" s="146" t="s">
        <v>374</v>
      </c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</row>
    <row r="183" spans="1:51">
      <c r="A183" s="15">
        <v>45394</v>
      </c>
      <c r="B183" s="15"/>
      <c r="C183" s="7" t="s">
        <v>53</v>
      </c>
      <c r="D183" s="15" t="s">
        <v>77</v>
      </c>
      <c r="E183" s="106"/>
      <c r="F183" s="4" t="s">
        <v>542</v>
      </c>
      <c r="H183" s="17" t="s">
        <v>463</v>
      </c>
      <c r="I183" s="4" t="s">
        <v>543</v>
      </c>
      <c r="J183" s="4" t="s">
        <v>544</v>
      </c>
      <c r="L183" s="19" t="s">
        <v>73</v>
      </c>
      <c r="M183" s="4">
        <v>20</v>
      </c>
      <c r="N183" s="4" t="s">
        <v>32</v>
      </c>
      <c r="O183" s="19" t="s">
        <v>33</v>
      </c>
      <c r="P183" s="23" t="s">
        <v>34</v>
      </c>
      <c r="Q183" s="24">
        <v>0.13</v>
      </c>
      <c r="R183" s="33">
        <f t="shared" si="21"/>
        <v>2.21238938053097</v>
      </c>
      <c r="S183" s="33">
        <f t="shared" si="22"/>
        <v>44.2477876106195</v>
      </c>
      <c r="T183" s="107">
        <v>2.5</v>
      </c>
      <c r="U183" s="34">
        <f t="shared" si="17"/>
        <v>50</v>
      </c>
      <c r="V183" s="33">
        <f t="shared" si="23"/>
        <v>5.75221238938052</v>
      </c>
      <c r="W183" s="33">
        <f t="shared" si="25"/>
        <v>5.75221238938053</v>
      </c>
      <c r="X183" s="33">
        <f t="shared" si="16"/>
        <v>7.99360577730113e-15</v>
      </c>
      <c r="Y183" s="4" t="s">
        <v>35</v>
      </c>
      <c r="Z183" s="4" t="s">
        <v>35</v>
      </c>
      <c r="AA183" s="146" t="s">
        <v>374</v>
      </c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</row>
    <row r="184" spans="1:51">
      <c r="A184" s="15">
        <v>45394</v>
      </c>
      <c r="B184" s="15"/>
      <c r="C184" s="7" t="s">
        <v>53</v>
      </c>
      <c r="D184" s="15" t="s">
        <v>77</v>
      </c>
      <c r="E184" s="106"/>
      <c r="F184" s="4" t="s">
        <v>545</v>
      </c>
      <c r="H184" s="17" t="s">
        <v>463</v>
      </c>
      <c r="I184" s="4" t="s">
        <v>546</v>
      </c>
      <c r="J184" s="4" t="s">
        <v>547</v>
      </c>
      <c r="L184" s="19" t="s">
        <v>73</v>
      </c>
      <c r="M184" s="4">
        <v>100</v>
      </c>
      <c r="N184" s="4" t="s">
        <v>32</v>
      </c>
      <c r="O184" s="19" t="s">
        <v>33</v>
      </c>
      <c r="P184" s="23" t="s">
        <v>34</v>
      </c>
      <c r="Q184" s="24">
        <v>0.13</v>
      </c>
      <c r="R184" s="33">
        <f t="shared" si="21"/>
        <v>3.53982300884956</v>
      </c>
      <c r="S184" s="33">
        <f t="shared" si="22"/>
        <v>353.982300884956</v>
      </c>
      <c r="T184" s="107">
        <v>4</v>
      </c>
      <c r="U184" s="34">
        <f t="shared" si="17"/>
        <v>400</v>
      </c>
      <c r="V184" s="33">
        <f t="shared" si="23"/>
        <v>46.0176991150443</v>
      </c>
      <c r="W184" s="33">
        <f t="shared" si="25"/>
        <v>46.0176991150443</v>
      </c>
      <c r="X184" s="33">
        <f t="shared" si="16"/>
        <v>0</v>
      </c>
      <c r="Y184" s="4" t="s">
        <v>35</v>
      </c>
      <c r="Z184" s="4" t="s">
        <v>35</v>
      </c>
      <c r="AA184" s="146" t="s">
        <v>374</v>
      </c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</row>
    <row r="185" spans="1:51">
      <c r="A185" s="15">
        <v>45405</v>
      </c>
      <c r="B185" s="15"/>
      <c r="C185" s="7" t="s">
        <v>53</v>
      </c>
      <c r="D185" s="15" t="s">
        <v>77</v>
      </c>
      <c r="E185" s="106"/>
      <c r="F185" s="4" t="s">
        <v>548</v>
      </c>
      <c r="H185" s="17" t="s">
        <v>463</v>
      </c>
      <c r="I185" s="4" t="s">
        <v>108</v>
      </c>
      <c r="J185" s="4" t="s">
        <v>549</v>
      </c>
      <c r="L185" s="19" t="s">
        <v>73</v>
      </c>
      <c r="M185" s="4">
        <v>100</v>
      </c>
      <c r="N185" s="4" t="s">
        <v>32</v>
      </c>
      <c r="O185" s="19" t="s">
        <v>33</v>
      </c>
      <c r="P185" s="23" t="s">
        <v>34</v>
      </c>
      <c r="Q185" s="24">
        <v>0.13</v>
      </c>
      <c r="R185" s="33">
        <f t="shared" si="21"/>
        <v>2.21238938053097</v>
      </c>
      <c r="S185" s="33">
        <v>221.25894</v>
      </c>
      <c r="T185" s="107">
        <v>2.5</v>
      </c>
      <c r="U185" s="34">
        <f t="shared" si="17"/>
        <v>250</v>
      </c>
      <c r="V185" s="33">
        <f t="shared" si="23"/>
        <v>28.74106</v>
      </c>
      <c r="W185" s="33">
        <f t="shared" si="25"/>
        <v>28.7610619469027</v>
      </c>
      <c r="X185" s="33">
        <v>0</v>
      </c>
      <c r="Y185" s="4" t="s">
        <v>35</v>
      </c>
      <c r="Z185" s="4" t="s">
        <v>35</v>
      </c>
      <c r="AA185" s="146" t="s">
        <v>374</v>
      </c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</row>
    <row r="186" spans="1:51">
      <c r="A186" s="15">
        <v>45405</v>
      </c>
      <c r="B186" s="15"/>
      <c r="C186" s="7" t="s">
        <v>53</v>
      </c>
      <c r="D186" s="15" t="s">
        <v>77</v>
      </c>
      <c r="E186" s="106"/>
      <c r="F186" s="4" t="s">
        <v>550</v>
      </c>
      <c r="H186" s="17" t="s">
        <v>463</v>
      </c>
      <c r="I186" s="4" t="s">
        <v>108</v>
      </c>
      <c r="J186" s="4" t="s">
        <v>551</v>
      </c>
      <c r="L186" s="19" t="s">
        <v>73</v>
      </c>
      <c r="M186" s="4">
        <v>100</v>
      </c>
      <c r="N186" s="4" t="s">
        <v>32</v>
      </c>
      <c r="O186" s="19" t="s">
        <v>33</v>
      </c>
      <c r="P186" s="23" t="s">
        <v>34</v>
      </c>
      <c r="Q186" s="24">
        <v>0.13</v>
      </c>
      <c r="R186" s="33">
        <f t="shared" si="21"/>
        <v>2.65486725663717</v>
      </c>
      <c r="S186" s="33">
        <f t="shared" si="22"/>
        <v>265.486725663717</v>
      </c>
      <c r="T186" s="107">
        <v>3</v>
      </c>
      <c r="U186" s="34">
        <f t="shared" si="17"/>
        <v>300</v>
      </c>
      <c r="V186" s="33">
        <f t="shared" si="23"/>
        <v>34.5132743362832</v>
      </c>
      <c r="W186" s="33">
        <f t="shared" si="25"/>
        <v>34.5132743362832</v>
      </c>
      <c r="X186" s="33">
        <f t="shared" si="16"/>
        <v>0</v>
      </c>
      <c r="Y186" s="4" t="s">
        <v>35</v>
      </c>
      <c r="Z186" s="4" t="s">
        <v>35</v>
      </c>
      <c r="AA186" s="146" t="s">
        <v>374</v>
      </c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</row>
    <row r="187" spans="1:51">
      <c r="A187" s="15">
        <v>45405</v>
      </c>
      <c r="B187" s="15"/>
      <c r="C187" s="7" t="s">
        <v>53</v>
      </c>
      <c r="D187" s="15" t="s">
        <v>54</v>
      </c>
      <c r="E187" s="106"/>
      <c r="F187" s="4" t="s">
        <v>552</v>
      </c>
      <c r="H187" s="17" t="s">
        <v>463</v>
      </c>
      <c r="I187" s="4" t="s">
        <v>553</v>
      </c>
      <c r="J187" s="4" t="s">
        <v>554</v>
      </c>
      <c r="K187" s="4">
        <v>2</v>
      </c>
      <c r="L187" s="19" t="s">
        <v>73</v>
      </c>
      <c r="M187" s="4">
        <v>20</v>
      </c>
      <c r="N187" s="4" t="s">
        <v>32</v>
      </c>
      <c r="O187" s="19" t="s">
        <v>33</v>
      </c>
      <c r="P187" s="23" t="s">
        <v>34</v>
      </c>
      <c r="Q187" s="24">
        <v>0.13</v>
      </c>
      <c r="R187" s="33">
        <f t="shared" si="21"/>
        <v>2.65486725663717</v>
      </c>
      <c r="S187" s="33">
        <f t="shared" si="22"/>
        <v>53.0973451327434</v>
      </c>
      <c r="T187" s="107">
        <v>3</v>
      </c>
      <c r="U187" s="34">
        <f t="shared" si="17"/>
        <v>60</v>
      </c>
      <c r="V187" s="33">
        <f t="shared" si="23"/>
        <v>6.90265486725664</v>
      </c>
      <c r="W187" s="33">
        <f t="shared" si="25"/>
        <v>6.90265486725664</v>
      </c>
      <c r="X187" s="33">
        <f t="shared" si="16"/>
        <v>0</v>
      </c>
      <c r="Y187" s="4" t="s">
        <v>35</v>
      </c>
      <c r="Z187" s="4" t="s">
        <v>35</v>
      </c>
      <c r="AA187" s="146" t="s">
        <v>374</v>
      </c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</row>
    <row r="188" spans="1:51">
      <c r="A188" s="15">
        <v>45405</v>
      </c>
      <c r="B188" s="15"/>
      <c r="C188" s="7" t="s">
        <v>53</v>
      </c>
      <c r="D188" s="15" t="s">
        <v>54</v>
      </c>
      <c r="E188" s="106"/>
      <c r="F188" s="4" t="s">
        <v>555</v>
      </c>
      <c r="H188" s="17" t="s">
        <v>463</v>
      </c>
      <c r="I188" s="4" t="s">
        <v>556</v>
      </c>
      <c r="J188" s="4" t="s">
        <v>557</v>
      </c>
      <c r="K188" s="4">
        <v>100</v>
      </c>
      <c r="L188" s="19" t="s">
        <v>73</v>
      </c>
      <c r="M188" s="4">
        <v>100</v>
      </c>
      <c r="N188" s="4" t="s">
        <v>32</v>
      </c>
      <c r="O188" s="19" t="s">
        <v>33</v>
      </c>
      <c r="P188" s="23" t="s">
        <v>34</v>
      </c>
      <c r="Q188" s="24">
        <v>0.13</v>
      </c>
      <c r="R188" s="33">
        <f t="shared" si="21"/>
        <v>0.353982300884956</v>
      </c>
      <c r="S188" s="33">
        <f t="shared" si="22"/>
        <v>35.3982300884956</v>
      </c>
      <c r="T188" s="107">
        <v>0.4</v>
      </c>
      <c r="U188" s="34">
        <f t="shared" si="17"/>
        <v>40</v>
      </c>
      <c r="V188" s="33">
        <f t="shared" si="23"/>
        <v>4.60176991150442</v>
      </c>
      <c r="W188" s="33">
        <f t="shared" si="25"/>
        <v>4.60176991150443</v>
      </c>
      <c r="X188" s="33">
        <f t="shared" si="16"/>
        <v>0</v>
      </c>
      <c r="Y188" s="4" t="s">
        <v>35</v>
      </c>
      <c r="Z188" s="4" t="s">
        <v>35</v>
      </c>
      <c r="AA188" s="146" t="s">
        <v>374</v>
      </c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</row>
    <row r="189" spans="1:51">
      <c r="A189" s="15">
        <v>45405</v>
      </c>
      <c r="B189" s="15"/>
      <c r="C189" s="7" t="s">
        <v>53</v>
      </c>
      <c r="D189" s="15" t="s">
        <v>54</v>
      </c>
      <c r="E189" s="106"/>
      <c r="F189" s="4" t="s">
        <v>558</v>
      </c>
      <c r="H189" s="17" t="s">
        <v>463</v>
      </c>
      <c r="I189" s="4" t="s">
        <v>559</v>
      </c>
      <c r="J189" s="4" t="s">
        <v>560</v>
      </c>
      <c r="K189" s="4">
        <v>50</v>
      </c>
      <c r="L189" s="19" t="s">
        <v>73</v>
      </c>
      <c r="M189" s="4">
        <v>50</v>
      </c>
      <c r="N189" s="4" t="s">
        <v>32</v>
      </c>
      <c r="O189" s="19" t="s">
        <v>33</v>
      </c>
      <c r="P189" s="23" t="s">
        <v>34</v>
      </c>
      <c r="Q189" s="24">
        <v>0.13</v>
      </c>
      <c r="R189" s="33">
        <f t="shared" si="21"/>
        <v>0.530973451327434</v>
      </c>
      <c r="S189" s="33">
        <f t="shared" si="22"/>
        <v>26.5486725663717</v>
      </c>
      <c r="T189" s="107">
        <v>0.6</v>
      </c>
      <c r="U189" s="34">
        <f t="shared" si="17"/>
        <v>30</v>
      </c>
      <c r="V189" s="33">
        <f t="shared" si="23"/>
        <v>3.45132743362831</v>
      </c>
      <c r="W189" s="33">
        <f t="shared" si="25"/>
        <v>3.45132743362832</v>
      </c>
      <c r="X189" s="33">
        <f t="shared" si="16"/>
        <v>4.44089209850063e-15</v>
      </c>
      <c r="Y189" s="4" t="s">
        <v>35</v>
      </c>
      <c r="Z189" s="4" t="s">
        <v>35</v>
      </c>
      <c r="AA189" s="146" t="s">
        <v>374</v>
      </c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</row>
    <row r="190" spans="1:51">
      <c r="A190" s="15">
        <v>45405</v>
      </c>
      <c r="B190" s="15"/>
      <c r="C190" s="7" t="s">
        <v>53</v>
      </c>
      <c r="D190" s="15" t="s">
        <v>54</v>
      </c>
      <c r="E190" s="106"/>
      <c r="F190" s="4" t="s">
        <v>561</v>
      </c>
      <c r="H190" s="17" t="s">
        <v>463</v>
      </c>
      <c r="I190" s="4" t="s">
        <v>562</v>
      </c>
      <c r="J190" s="4" t="s">
        <v>563</v>
      </c>
      <c r="K190" s="4">
        <v>10</v>
      </c>
      <c r="L190" s="19" t="s">
        <v>73</v>
      </c>
      <c r="M190" s="4">
        <v>10</v>
      </c>
      <c r="N190" s="4" t="s">
        <v>99</v>
      </c>
      <c r="O190" s="19" t="s">
        <v>33</v>
      </c>
      <c r="P190" s="23" t="s">
        <v>34</v>
      </c>
      <c r="Q190" s="24">
        <v>0.13</v>
      </c>
      <c r="R190" s="33">
        <f t="shared" si="21"/>
        <v>7.07964601769912</v>
      </c>
      <c r="S190" s="33">
        <f t="shared" si="22"/>
        <v>70.7964601769912</v>
      </c>
      <c r="T190" s="107">
        <v>8</v>
      </c>
      <c r="U190" s="34">
        <f t="shared" si="17"/>
        <v>80</v>
      </c>
      <c r="V190" s="33">
        <f t="shared" si="23"/>
        <v>9.20353982300884</v>
      </c>
      <c r="W190" s="33">
        <f t="shared" si="25"/>
        <v>9.20353982300885</v>
      </c>
      <c r="X190" s="33">
        <f t="shared" si="16"/>
        <v>0</v>
      </c>
      <c r="Y190" s="4" t="s">
        <v>35</v>
      </c>
      <c r="Z190" s="4" t="s">
        <v>35</v>
      </c>
      <c r="AA190" s="146" t="s">
        <v>374</v>
      </c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</row>
    <row r="191" spans="1:51">
      <c r="A191" s="15">
        <v>45405</v>
      </c>
      <c r="B191" s="15"/>
      <c r="C191" s="7" t="s">
        <v>53</v>
      </c>
      <c r="D191" s="15" t="s">
        <v>54</v>
      </c>
      <c r="E191" s="106"/>
      <c r="F191" s="4" t="s">
        <v>564</v>
      </c>
      <c r="H191" s="17" t="s">
        <v>463</v>
      </c>
      <c r="I191" s="4" t="s">
        <v>565</v>
      </c>
      <c r="J191" s="4" t="s">
        <v>566</v>
      </c>
      <c r="K191" s="4">
        <v>10</v>
      </c>
      <c r="L191" s="19" t="s">
        <v>73</v>
      </c>
      <c r="M191" s="4">
        <v>10</v>
      </c>
      <c r="N191" s="4" t="s">
        <v>99</v>
      </c>
      <c r="O191" s="19" t="s">
        <v>33</v>
      </c>
      <c r="P191" s="23" t="s">
        <v>34</v>
      </c>
      <c r="Q191" s="24">
        <v>0.13</v>
      </c>
      <c r="R191" s="33">
        <f t="shared" si="21"/>
        <v>8.8495575221239</v>
      </c>
      <c r="S191" s="33">
        <f t="shared" si="22"/>
        <v>88.495575221239</v>
      </c>
      <c r="T191" s="107">
        <v>10</v>
      </c>
      <c r="U191" s="34">
        <f t="shared" si="17"/>
        <v>100</v>
      </c>
      <c r="V191" s="33">
        <f t="shared" si="23"/>
        <v>11.504424778761</v>
      </c>
      <c r="W191" s="33">
        <f t="shared" si="25"/>
        <v>11.5044247787611</v>
      </c>
      <c r="X191" s="33">
        <f t="shared" si="16"/>
        <v>1.59872115546023e-14</v>
      </c>
      <c r="Y191" s="4" t="s">
        <v>35</v>
      </c>
      <c r="Z191" s="4" t="s">
        <v>35</v>
      </c>
      <c r="AA191" s="146" t="s">
        <v>374</v>
      </c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</row>
    <row r="192" spans="1:51">
      <c r="A192" s="15">
        <v>45406</v>
      </c>
      <c r="B192" s="15"/>
      <c r="C192" s="7" t="s">
        <v>53</v>
      </c>
      <c r="D192" s="15" t="s">
        <v>60</v>
      </c>
      <c r="E192" s="106"/>
      <c r="F192" s="19" t="s">
        <v>567</v>
      </c>
      <c r="H192" s="17" t="s">
        <v>463</v>
      </c>
      <c r="I192" s="4" t="s">
        <v>568</v>
      </c>
      <c r="J192" s="4" t="s">
        <v>569</v>
      </c>
      <c r="K192" s="19"/>
      <c r="L192" s="19" t="s">
        <v>31</v>
      </c>
      <c r="M192" s="19">
        <v>3</v>
      </c>
      <c r="N192" s="4" t="s">
        <v>32</v>
      </c>
      <c r="O192" s="4" t="s">
        <v>33</v>
      </c>
      <c r="P192" s="23" t="s">
        <v>34</v>
      </c>
      <c r="Q192" s="24">
        <v>0.13</v>
      </c>
      <c r="R192" s="33">
        <f t="shared" si="21"/>
        <v>48.6725663716814</v>
      </c>
      <c r="S192" s="33">
        <f t="shared" si="22"/>
        <v>146.017699115044</v>
      </c>
      <c r="T192" s="107">
        <v>55</v>
      </c>
      <c r="U192" s="34">
        <f t="shared" si="17"/>
        <v>165</v>
      </c>
      <c r="V192" s="33">
        <f t="shared" si="23"/>
        <v>18.9823008849557</v>
      </c>
      <c r="W192" s="33">
        <f t="shared" si="25"/>
        <v>18.9823008849558</v>
      </c>
      <c r="X192" s="33">
        <f t="shared" si="16"/>
        <v>0</v>
      </c>
      <c r="Y192" s="4" t="s">
        <v>35</v>
      </c>
      <c r="Z192" s="4" t="s">
        <v>35</v>
      </c>
      <c r="AA192" s="146" t="s">
        <v>374</v>
      </c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</row>
    <row r="193" spans="1:51">
      <c r="A193" s="15">
        <v>45407</v>
      </c>
      <c r="B193" s="15"/>
      <c r="C193" s="7" t="s">
        <v>53</v>
      </c>
      <c r="D193" s="15" t="s">
        <v>60</v>
      </c>
      <c r="E193" s="106"/>
      <c r="F193" s="19" t="s">
        <v>570</v>
      </c>
      <c r="H193" s="17" t="s">
        <v>463</v>
      </c>
      <c r="I193" s="4" t="s">
        <v>571</v>
      </c>
      <c r="J193" s="4" t="s">
        <v>572</v>
      </c>
      <c r="L193" s="19" t="s">
        <v>573</v>
      </c>
      <c r="M193" s="4">
        <v>1</v>
      </c>
      <c r="N193" s="4" t="s">
        <v>32</v>
      </c>
      <c r="O193" s="4" t="s">
        <v>33</v>
      </c>
      <c r="P193" s="23" t="s">
        <v>34</v>
      </c>
      <c r="Q193" s="24">
        <v>0.13</v>
      </c>
      <c r="R193" s="33">
        <f t="shared" si="21"/>
        <v>469.026548672566</v>
      </c>
      <c r="S193" s="33">
        <f t="shared" si="22"/>
        <v>469.026548672566</v>
      </c>
      <c r="T193" s="107">
        <v>530</v>
      </c>
      <c r="U193" s="34">
        <f t="shared" si="17"/>
        <v>530</v>
      </c>
      <c r="V193" s="33">
        <f t="shared" si="23"/>
        <v>60.9734513274336</v>
      </c>
      <c r="W193" s="33">
        <f t="shared" si="25"/>
        <v>60.9734513274336</v>
      </c>
      <c r="X193" s="33">
        <f t="shared" si="16"/>
        <v>7.105427357601e-14</v>
      </c>
      <c r="Y193" s="4" t="s">
        <v>35</v>
      </c>
      <c r="Z193" s="4" t="s">
        <v>35</v>
      </c>
      <c r="AA193" s="146" t="s">
        <v>374</v>
      </c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</row>
    <row r="194" spans="1:51">
      <c r="A194" s="15">
        <v>45408</v>
      </c>
      <c r="B194" s="15"/>
      <c r="C194" s="7" t="s">
        <v>53</v>
      </c>
      <c r="D194" s="15" t="s">
        <v>77</v>
      </c>
      <c r="E194" s="106"/>
      <c r="F194" s="4" t="s">
        <v>360</v>
      </c>
      <c r="H194" s="17" t="s">
        <v>463</v>
      </c>
      <c r="I194" s="4" t="s">
        <v>361</v>
      </c>
      <c r="J194" s="4" t="s">
        <v>362</v>
      </c>
      <c r="L194" s="4" t="s">
        <v>73</v>
      </c>
      <c r="M194" s="4">
        <v>50</v>
      </c>
      <c r="N194" s="4" t="s">
        <v>32</v>
      </c>
      <c r="O194" s="4" t="s">
        <v>33</v>
      </c>
      <c r="P194" s="23" t="s">
        <v>34</v>
      </c>
      <c r="Q194" s="24">
        <v>0.13</v>
      </c>
      <c r="R194" s="33">
        <f t="shared" si="21"/>
        <v>17.6991150442478</v>
      </c>
      <c r="S194" s="33">
        <f t="shared" si="22"/>
        <v>884.955752212389</v>
      </c>
      <c r="T194" s="107">
        <v>20</v>
      </c>
      <c r="U194" s="34">
        <f t="shared" si="17"/>
        <v>1000</v>
      </c>
      <c r="V194" s="33">
        <f t="shared" si="23"/>
        <v>115.044247787611</v>
      </c>
      <c r="W194" s="33">
        <f t="shared" si="25"/>
        <v>115.044247787611</v>
      </c>
      <c r="X194" s="33">
        <f t="shared" si="16"/>
        <v>1.27897692436818e-13</v>
      </c>
      <c r="Y194" s="4" t="s">
        <v>35</v>
      </c>
      <c r="Z194" s="4" t="s">
        <v>35</v>
      </c>
      <c r="AA194" s="146" t="s">
        <v>374</v>
      </c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</row>
    <row r="195" spans="1:51">
      <c r="A195" s="15">
        <v>45408</v>
      </c>
      <c r="B195" s="15"/>
      <c r="C195" s="7" t="s">
        <v>53</v>
      </c>
      <c r="D195" s="15" t="s">
        <v>77</v>
      </c>
      <c r="E195" s="106"/>
      <c r="F195" s="4" t="s">
        <v>574</v>
      </c>
      <c r="H195" s="17" t="s">
        <v>463</v>
      </c>
      <c r="I195" s="4" t="s">
        <v>198</v>
      </c>
      <c r="J195" s="4" t="s">
        <v>575</v>
      </c>
      <c r="L195" s="4" t="s">
        <v>73</v>
      </c>
      <c r="M195" s="4">
        <v>50</v>
      </c>
      <c r="N195" s="4" t="s">
        <v>32</v>
      </c>
      <c r="O195" s="19" t="s">
        <v>33</v>
      </c>
      <c r="P195" s="23" t="s">
        <v>34</v>
      </c>
      <c r="Q195" s="24">
        <v>0.13</v>
      </c>
      <c r="R195" s="33">
        <f t="shared" si="21"/>
        <v>0.884955752212389</v>
      </c>
      <c r="S195" s="33">
        <f t="shared" si="22"/>
        <v>44.2477876106195</v>
      </c>
      <c r="T195" s="107">
        <v>1</v>
      </c>
      <c r="U195" s="34">
        <f t="shared" ref="U195:U218" si="26">T195*M195</f>
        <v>50</v>
      </c>
      <c r="V195" s="33">
        <f t="shared" si="23"/>
        <v>5.75221238938053</v>
      </c>
      <c r="W195" s="33">
        <f t="shared" si="25"/>
        <v>5.75221238938053</v>
      </c>
      <c r="X195" s="33">
        <f t="shared" ref="X195:X258" si="27">W195-V195</f>
        <v>0</v>
      </c>
      <c r="Y195" s="4" t="s">
        <v>35</v>
      </c>
      <c r="Z195" s="4" t="s">
        <v>35</v>
      </c>
      <c r="AA195" s="146" t="s">
        <v>374</v>
      </c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</row>
    <row r="196" spans="1:51">
      <c r="A196" s="15">
        <v>45408</v>
      </c>
      <c r="B196" s="15"/>
      <c r="C196" s="7" t="s">
        <v>53</v>
      </c>
      <c r="D196" s="15" t="s">
        <v>77</v>
      </c>
      <c r="E196" s="106"/>
      <c r="F196" s="4" t="s">
        <v>416</v>
      </c>
      <c r="H196" s="17" t="s">
        <v>463</v>
      </c>
      <c r="I196" s="4" t="s">
        <v>349</v>
      </c>
      <c r="J196" s="4" t="s">
        <v>417</v>
      </c>
      <c r="L196" s="4" t="s">
        <v>73</v>
      </c>
      <c r="M196" s="4">
        <v>100</v>
      </c>
      <c r="N196" s="4" t="s">
        <v>32</v>
      </c>
      <c r="O196" s="19" t="s">
        <v>33</v>
      </c>
      <c r="P196" s="23" t="s">
        <v>34</v>
      </c>
      <c r="Q196" s="24">
        <v>0.13</v>
      </c>
      <c r="R196" s="33">
        <f t="shared" ref="R196:R259" si="28">T196/(1+Q196)</f>
        <v>14.1592920353982</v>
      </c>
      <c r="S196" s="33">
        <f t="shared" ref="S196:S259" si="29">R196*M196</f>
        <v>1415.92920353982</v>
      </c>
      <c r="T196" s="107">
        <v>16</v>
      </c>
      <c r="U196" s="34">
        <f t="shared" si="26"/>
        <v>1600</v>
      </c>
      <c r="V196" s="33">
        <f t="shared" ref="V196:V259" si="30">U196-S196</f>
        <v>184.070796460177</v>
      </c>
      <c r="W196" s="33">
        <f t="shared" si="25"/>
        <v>184.070796460177</v>
      </c>
      <c r="X196" s="33">
        <f t="shared" si="27"/>
        <v>0</v>
      </c>
      <c r="Y196" s="4" t="s">
        <v>35</v>
      </c>
      <c r="Z196" s="4" t="s">
        <v>35</v>
      </c>
      <c r="AA196" s="146" t="s">
        <v>374</v>
      </c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</row>
    <row r="197" spans="1:51">
      <c r="A197" s="15">
        <v>45408</v>
      </c>
      <c r="B197" s="15"/>
      <c r="C197" s="7" t="s">
        <v>53</v>
      </c>
      <c r="D197" s="15" t="s">
        <v>77</v>
      </c>
      <c r="E197" s="106"/>
      <c r="F197" s="4" t="s">
        <v>576</v>
      </c>
      <c r="H197" s="17" t="s">
        <v>463</v>
      </c>
      <c r="I197" s="4" t="s">
        <v>425</v>
      </c>
      <c r="J197" s="4" t="s">
        <v>577</v>
      </c>
      <c r="L197" s="4" t="s">
        <v>73</v>
      </c>
      <c r="M197" s="4">
        <v>25</v>
      </c>
      <c r="N197" s="4" t="s">
        <v>32</v>
      </c>
      <c r="O197" s="19" t="s">
        <v>33</v>
      </c>
      <c r="P197" s="23" t="s">
        <v>34</v>
      </c>
      <c r="Q197" s="24">
        <v>0.13</v>
      </c>
      <c r="R197" s="33">
        <f t="shared" si="28"/>
        <v>36.283185840708</v>
      </c>
      <c r="S197" s="33">
        <f t="shared" si="29"/>
        <v>907.079646017699</v>
      </c>
      <c r="T197" s="107">
        <v>41</v>
      </c>
      <c r="U197" s="34">
        <f t="shared" si="26"/>
        <v>1025</v>
      </c>
      <c r="V197" s="33">
        <f t="shared" si="30"/>
        <v>117.920353982301</v>
      </c>
      <c r="W197" s="33">
        <f t="shared" si="25"/>
        <v>117.920353982301</v>
      </c>
      <c r="X197" s="33">
        <f t="shared" si="27"/>
        <v>0</v>
      </c>
      <c r="Y197" s="4" t="s">
        <v>35</v>
      </c>
      <c r="Z197" s="4" t="s">
        <v>35</v>
      </c>
      <c r="AA197" s="146" t="s">
        <v>374</v>
      </c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</row>
    <row r="198" spans="1:51">
      <c r="A198" s="15">
        <v>45408</v>
      </c>
      <c r="B198" s="15"/>
      <c r="C198" s="7" t="s">
        <v>53</v>
      </c>
      <c r="D198" s="15" t="s">
        <v>77</v>
      </c>
      <c r="E198" s="106"/>
      <c r="F198" s="4" t="s">
        <v>578</v>
      </c>
      <c r="H198" s="17" t="s">
        <v>463</v>
      </c>
      <c r="I198" s="4" t="s">
        <v>425</v>
      </c>
      <c r="J198" s="4" t="s">
        <v>579</v>
      </c>
      <c r="L198" s="4" t="s">
        <v>73</v>
      </c>
      <c r="M198" s="4">
        <v>10</v>
      </c>
      <c r="N198" s="4" t="s">
        <v>32</v>
      </c>
      <c r="O198" s="4" t="s">
        <v>33</v>
      </c>
      <c r="P198" s="23" t="s">
        <v>34</v>
      </c>
      <c r="Q198" s="24">
        <v>0.13</v>
      </c>
      <c r="R198" s="33">
        <f t="shared" si="28"/>
        <v>19.4690265486726</v>
      </c>
      <c r="S198" s="33">
        <f t="shared" si="29"/>
        <v>194.690265486726</v>
      </c>
      <c r="T198" s="107">
        <v>22</v>
      </c>
      <c r="U198" s="34">
        <f t="shared" si="26"/>
        <v>220</v>
      </c>
      <c r="V198" s="33">
        <f t="shared" si="30"/>
        <v>25.3097345132743</v>
      </c>
      <c r="W198" s="33">
        <f t="shared" si="25"/>
        <v>25.3097345132743</v>
      </c>
      <c r="X198" s="33">
        <f t="shared" si="27"/>
        <v>0</v>
      </c>
      <c r="Y198" s="4" t="s">
        <v>35</v>
      </c>
      <c r="Z198" s="4" t="s">
        <v>35</v>
      </c>
      <c r="AA198" s="146" t="s">
        <v>374</v>
      </c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</row>
    <row r="199" spans="1:51">
      <c r="A199" s="15">
        <v>45408</v>
      </c>
      <c r="B199" s="15"/>
      <c r="C199" s="7" t="s">
        <v>53</v>
      </c>
      <c r="D199" s="15" t="s">
        <v>77</v>
      </c>
      <c r="E199" s="106"/>
      <c r="F199" s="4" t="s">
        <v>580</v>
      </c>
      <c r="H199" s="17" t="s">
        <v>463</v>
      </c>
      <c r="I199" s="4" t="s">
        <v>425</v>
      </c>
      <c r="J199" s="4" t="s">
        <v>581</v>
      </c>
      <c r="L199" s="4" t="s">
        <v>73</v>
      </c>
      <c r="M199" s="4">
        <v>100</v>
      </c>
      <c r="N199" s="4" t="s">
        <v>32</v>
      </c>
      <c r="O199" s="4" t="s">
        <v>33</v>
      </c>
      <c r="P199" s="23" t="s">
        <v>34</v>
      </c>
      <c r="Q199" s="24">
        <v>0.13</v>
      </c>
      <c r="R199" s="33">
        <f t="shared" si="28"/>
        <v>3.00884955752212</v>
      </c>
      <c r="S199" s="33">
        <f t="shared" si="29"/>
        <v>300.884955752212</v>
      </c>
      <c r="T199" s="107">
        <v>3.4</v>
      </c>
      <c r="U199" s="34">
        <f t="shared" si="26"/>
        <v>340</v>
      </c>
      <c r="V199" s="33">
        <f t="shared" si="30"/>
        <v>39.1150442477876</v>
      </c>
      <c r="W199" s="33">
        <f t="shared" si="25"/>
        <v>39.1150442477876</v>
      </c>
      <c r="X199" s="33">
        <f t="shared" si="27"/>
        <v>0</v>
      </c>
      <c r="Y199" s="4" t="s">
        <v>35</v>
      </c>
      <c r="Z199" s="4" t="s">
        <v>35</v>
      </c>
      <c r="AA199" s="146" t="s">
        <v>374</v>
      </c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</row>
    <row r="200" spans="1:51">
      <c r="A200" s="15">
        <v>45408</v>
      </c>
      <c r="B200" s="15"/>
      <c r="C200" s="7" t="s">
        <v>53</v>
      </c>
      <c r="D200" s="15" t="s">
        <v>77</v>
      </c>
      <c r="E200" s="106"/>
      <c r="F200" s="4" t="s">
        <v>491</v>
      </c>
      <c r="H200" s="17" t="s">
        <v>463</v>
      </c>
      <c r="I200" s="4" t="s">
        <v>425</v>
      </c>
      <c r="J200" s="4" t="s">
        <v>492</v>
      </c>
      <c r="L200" s="4" t="s">
        <v>73</v>
      </c>
      <c r="M200" s="4">
        <v>100</v>
      </c>
      <c r="N200" s="4" t="s">
        <v>32</v>
      </c>
      <c r="O200" s="4" t="s">
        <v>33</v>
      </c>
      <c r="P200" s="23" t="s">
        <v>34</v>
      </c>
      <c r="Q200" s="24">
        <v>0.13</v>
      </c>
      <c r="R200" s="33">
        <f t="shared" si="28"/>
        <v>3.00884955752212</v>
      </c>
      <c r="S200" s="33">
        <f t="shared" si="29"/>
        <v>300.884955752212</v>
      </c>
      <c r="T200" s="107">
        <v>3.4</v>
      </c>
      <c r="U200" s="34">
        <f t="shared" si="26"/>
        <v>340</v>
      </c>
      <c r="V200" s="33">
        <f t="shared" si="30"/>
        <v>39.1150442477876</v>
      </c>
      <c r="W200" s="33">
        <f t="shared" si="25"/>
        <v>39.1150442477876</v>
      </c>
      <c r="X200" s="33">
        <f t="shared" si="27"/>
        <v>0</v>
      </c>
      <c r="Y200" s="4" t="s">
        <v>35</v>
      </c>
      <c r="Z200" s="4" t="s">
        <v>35</v>
      </c>
      <c r="AA200" s="146" t="s">
        <v>374</v>
      </c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</row>
    <row r="201" spans="1:51">
      <c r="A201" s="15">
        <v>45408</v>
      </c>
      <c r="B201" s="15"/>
      <c r="C201" s="7" t="s">
        <v>53</v>
      </c>
      <c r="D201" s="15" t="s">
        <v>77</v>
      </c>
      <c r="E201" s="106"/>
      <c r="F201" s="4" t="s">
        <v>582</v>
      </c>
      <c r="H201" s="17" t="s">
        <v>463</v>
      </c>
      <c r="I201" s="4" t="s">
        <v>425</v>
      </c>
      <c r="J201" s="4" t="s">
        <v>583</v>
      </c>
      <c r="L201" s="4" t="s">
        <v>73</v>
      </c>
      <c r="M201" s="4">
        <v>50</v>
      </c>
      <c r="N201" s="4" t="s">
        <v>32</v>
      </c>
      <c r="O201" s="4" t="s">
        <v>33</v>
      </c>
      <c r="P201" s="23" t="s">
        <v>34</v>
      </c>
      <c r="Q201" s="24">
        <v>0.13</v>
      </c>
      <c r="R201" s="33">
        <f t="shared" si="28"/>
        <v>15.929203539823</v>
      </c>
      <c r="S201" s="33">
        <f t="shared" si="29"/>
        <v>796.460176991151</v>
      </c>
      <c r="T201" s="107">
        <v>18</v>
      </c>
      <c r="U201" s="34">
        <f t="shared" si="26"/>
        <v>900</v>
      </c>
      <c r="V201" s="33">
        <f t="shared" si="30"/>
        <v>103.539823008849</v>
      </c>
      <c r="W201" s="33">
        <f t="shared" si="25"/>
        <v>103.53982300885</v>
      </c>
      <c r="X201" s="33">
        <f t="shared" si="27"/>
        <v>1.13686837721616e-13</v>
      </c>
      <c r="Y201" s="4" t="s">
        <v>35</v>
      </c>
      <c r="Z201" s="4" t="s">
        <v>35</v>
      </c>
      <c r="AA201" s="146" t="s">
        <v>374</v>
      </c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</row>
    <row r="202" spans="1:51">
      <c r="A202" s="15">
        <v>45408</v>
      </c>
      <c r="B202" s="15"/>
      <c r="C202" s="7" t="s">
        <v>53</v>
      </c>
      <c r="D202" s="15" t="s">
        <v>60</v>
      </c>
      <c r="E202" s="106"/>
      <c r="F202" s="4" t="s">
        <v>584</v>
      </c>
      <c r="H202" s="17" t="s">
        <v>463</v>
      </c>
      <c r="I202" s="4" t="s">
        <v>585</v>
      </c>
      <c r="J202" s="4" t="s">
        <v>586</v>
      </c>
      <c r="L202" s="4" t="s">
        <v>73</v>
      </c>
      <c r="M202" s="4">
        <v>5</v>
      </c>
      <c r="N202" s="4" t="s">
        <v>32</v>
      </c>
      <c r="O202" s="4" t="s">
        <v>33</v>
      </c>
      <c r="P202" s="23" t="s">
        <v>34</v>
      </c>
      <c r="Q202" s="24">
        <v>0.13</v>
      </c>
      <c r="R202" s="33">
        <f t="shared" si="28"/>
        <v>35.3982300884956</v>
      </c>
      <c r="S202" s="33">
        <f t="shared" si="29"/>
        <v>176.991150442478</v>
      </c>
      <c r="T202" s="107">
        <v>40</v>
      </c>
      <c r="U202" s="34">
        <f t="shared" si="26"/>
        <v>200</v>
      </c>
      <c r="V202" s="33">
        <f t="shared" si="30"/>
        <v>23.0088495575221</v>
      </c>
      <c r="W202" s="33">
        <f t="shared" si="25"/>
        <v>23.0088495575221</v>
      </c>
      <c r="X202" s="33">
        <f t="shared" si="27"/>
        <v>3.19744231092045e-14</v>
      </c>
      <c r="Y202" s="4" t="s">
        <v>35</v>
      </c>
      <c r="Z202" s="4" t="s">
        <v>35</v>
      </c>
      <c r="AA202" s="146" t="s">
        <v>374</v>
      </c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</row>
    <row r="203" spans="1:51">
      <c r="A203" s="15">
        <v>45412</v>
      </c>
      <c r="B203" s="15"/>
      <c r="C203" s="7" t="s">
        <v>53</v>
      </c>
      <c r="D203" s="15" t="s">
        <v>60</v>
      </c>
      <c r="E203" s="106"/>
      <c r="F203" s="19" t="s">
        <v>587</v>
      </c>
      <c r="H203" s="17" t="s">
        <v>463</v>
      </c>
      <c r="I203" s="19" t="s">
        <v>588</v>
      </c>
      <c r="J203" s="4" t="s">
        <v>589</v>
      </c>
      <c r="L203" s="19" t="s">
        <v>31</v>
      </c>
      <c r="M203" s="4">
        <v>2</v>
      </c>
      <c r="N203" s="4" t="s">
        <v>32</v>
      </c>
      <c r="O203" s="4" t="s">
        <v>33</v>
      </c>
      <c r="P203" s="23" t="s">
        <v>34</v>
      </c>
      <c r="Q203" s="24">
        <v>0.13</v>
      </c>
      <c r="R203" s="33">
        <f t="shared" si="28"/>
        <v>361.061946902655</v>
      </c>
      <c r="S203" s="33">
        <f t="shared" si="29"/>
        <v>722.12389380531</v>
      </c>
      <c r="T203" s="107">
        <v>408</v>
      </c>
      <c r="U203" s="34">
        <f t="shared" si="26"/>
        <v>816</v>
      </c>
      <c r="V203" s="33">
        <f t="shared" si="30"/>
        <v>93.8761061946902</v>
      </c>
      <c r="W203" s="33">
        <f t="shared" si="25"/>
        <v>93.8761061946903</v>
      </c>
      <c r="X203" s="33">
        <f t="shared" si="27"/>
        <v>0</v>
      </c>
      <c r="Y203" s="4" t="s">
        <v>35</v>
      </c>
      <c r="Z203" s="4" t="s">
        <v>35</v>
      </c>
      <c r="AA203" s="146" t="s">
        <v>374</v>
      </c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</row>
    <row r="204" spans="1:51">
      <c r="A204" s="15">
        <v>45421</v>
      </c>
      <c r="B204" s="15"/>
      <c r="C204" s="7" t="s">
        <v>53</v>
      </c>
      <c r="D204" s="15" t="s">
        <v>60</v>
      </c>
      <c r="E204" s="106"/>
      <c r="F204" s="4" t="s">
        <v>590</v>
      </c>
      <c r="H204" s="17" t="s">
        <v>463</v>
      </c>
      <c r="I204" s="4" t="s">
        <v>591</v>
      </c>
      <c r="J204" s="4" t="s">
        <v>592</v>
      </c>
      <c r="L204" s="4" t="s">
        <v>73</v>
      </c>
      <c r="M204" s="4">
        <v>2</v>
      </c>
      <c r="N204" s="4" t="s">
        <v>32</v>
      </c>
      <c r="O204" s="4" t="s">
        <v>33</v>
      </c>
      <c r="P204" s="23" t="s">
        <v>34</v>
      </c>
      <c r="Q204" s="24">
        <v>0.13</v>
      </c>
      <c r="R204" s="33">
        <f t="shared" si="28"/>
        <v>51.3274336283186</v>
      </c>
      <c r="S204" s="33">
        <f t="shared" si="29"/>
        <v>102.654867256637</v>
      </c>
      <c r="T204" s="107">
        <v>58</v>
      </c>
      <c r="U204" s="34">
        <f t="shared" si="26"/>
        <v>116</v>
      </c>
      <c r="V204" s="33">
        <f t="shared" si="30"/>
        <v>13.3451327433628</v>
      </c>
      <c r="W204" s="33">
        <f t="shared" si="25"/>
        <v>13.3451327433628</v>
      </c>
      <c r="X204" s="33">
        <f t="shared" si="27"/>
        <v>0</v>
      </c>
      <c r="Y204" s="4" t="s">
        <v>35</v>
      </c>
      <c r="Z204" s="4" t="s">
        <v>35</v>
      </c>
      <c r="AA204" s="146" t="s">
        <v>374</v>
      </c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</row>
    <row r="205" spans="1:51">
      <c r="A205" s="15">
        <v>45421</v>
      </c>
      <c r="B205" s="15"/>
      <c r="C205" s="7" t="s">
        <v>53</v>
      </c>
      <c r="D205" s="15" t="s">
        <v>60</v>
      </c>
      <c r="E205" s="106"/>
      <c r="F205" s="4" t="s">
        <v>593</v>
      </c>
      <c r="H205" s="17" t="s">
        <v>463</v>
      </c>
      <c r="I205" s="4" t="s">
        <v>594</v>
      </c>
      <c r="J205" s="4" t="s">
        <v>594</v>
      </c>
      <c r="L205" s="4" t="s">
        <v>73</v>
      </c>
      <c r="M205" s="4">
        <v>5</v>
      </c>
      <c r="N205" s="4" t="s">
        <v>32</v>
      </c>
      <c r="O205" s="4" t="s">
        <v>33</v>
      </c>
      <c r="P205" s="23" t="s">
        <v>34</v>
      </c>
      <c r="Q205" s="24">
        <v>0.13</v>
      </c>
      <c r="R205" s="33">
        <f t="shared" si="28"/>
        <v>12.3893805309735</v>
      </c>
      <c r="S205" s="33">
        <f t="shared" si="29"/>
        <v>61.9469026548673</v>
      </c>
      <c r="T205" s="107">
        <v>14</v>
      </c>
      <c r="U205" s="34">
        <f t="shared" si="26"/>
        <v>70</v>
      </c>
      <c r="V205" s="33">
        <f t="shared" si="30"/>
        <v>8.05309734513273</v>
      </c>
      <c r="W205" s="33">
        <f t="shared" si="25"/>
        <v>8.05309734513274</v>
      </c>
      <c r="X205" s="33">
        <f t="shared" si="27"/>
        <v>0</v>
      </c>
      <c r="Y205" s="4" t="s">
        <v>35</v>
      </c>
      <c r="Z205" s="4" t="s">
        <v>35</v>
      </c>
      <c r="AA205" s="146" t="s">
        <v>374</v>
      </c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</row>
    <row r="206" spans="1:51">
      <c r="A206" s="15">
        <v>45422</v>
      </c>
      <c r="B206" s="15"/>
      <c r="C206" s="7" t="s">
        <v>53</v>
      </c>
      <c r="D206" s="15" t="s">
        <v>149</v>
      </c>
      <c r="E206" s="106"/>
      <c r="F206" s="19" t="s">
        <v>595</v>
      </c>
      <c r="G206" s="17" t="s">
        <v>596</v>
      </c>
      <c r="H206" s="16" t="s">
        <v>515</v>
      </c>
      <c r="I206" s="4" t="s">
        <v>597</v>
      </c>
      <c r="J206" s="4" t="s">
        <v>598</v>
      </c>
      <c r="L206" s="19" t="s">
        <v>31</v>
      </c>
      <c r="M206" s="4">
        <v>2</v>
      </c>
      <c r="N206" s="4" t="s">
        <v>32</v>
      </c>
      <c r="O206" s="4" t="s">
        <v>33</v>
      </c>
      <c r="P206" s="23" t="s">
        <v>34</v>
      </c>
      <c r="Q206" s="24">
        <v>0.13</v>
      </c>
      <c r="R206" s="33">
        <f t="shared" si="28"/>
        <v>513.274336283186</v>
      </c>
      <c r="S206" s="33">
        <f t="shared" si="29"/>
        <v>1026.54867256637</v>
      </c>
      <c r="T206" s="107">
        <v>580</v>
      </c>
      <c r="U206" s="34">
        <f t="shared" si="26"/>
        <v>1160</v>
      </c>
      <c r="V206" s="33">
        <f t="shared" si="30"/>
        <v>133.451327433628</v>
      </c>
      <c r="W206" s="33">
        <f t="shared" si="25"/>
        <v>133.451327433628</v>
      </c>
      <c r="X206" s="33">
        <f t="shared" si="27"/>
        <v>0</v>
      </c>
      <c r="Y206" s="4" t="s">
        <v>35</v>
      </c>
      <c r="Z206" s="19" t="s">
        <v>518</v>
      </c>
      <c r="AA206" s="19" t="s">
        <v>116</v>
      </c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</row>
    <row r="207" spans="1:51">
      <c r="A207" s="15">
        <v>45425</v>
      </c>
      <c r="B207" s="15"/>
      <c r="C207" s="7" t="s">
        <v>53</v>
      </c>
      <c r="D207" s="15" t="s">
        <v>60</v>
      </c>
      <c r="E207" s="106"/>
      <c r="F207" s="19" t="s">
        <v>599</v>
      </c>
      <c r="H207" s="17" t="s">
        <v>463</v>
      </c>
      <c r="I207" s="4" t="s">
        <v>568</v>
      </c>
      <c r="J207" s="19" t="s">
        <v>600</v>
      </c>
      <c r="K207" s="19"/>
      <c r="L207" s="19" t="s">
        <v>31</v>
      </c>
      <c r="M207" s="19">
        <v>3</v>
      </c>
      <c r="N207" s="4" t="s">
        <v>32</v>
      </c>
      <c r="O207" s="4" t="s">
        <v>33</v>
      </c>
      <c r="P207" s="23" t="s">
        <v>34</v>
      </c>
      <c r="Q207" s="24">
        <v>0.13</v>
      </c>
      <c r="R207" s="33">
        <f t="shared" si="28"/>
        <v>60.1769911504425</v>
      </c>
      <c r="S207" s="33">
        <f t="shared" si="29"/>
        <v>180.530973451327</v>
      </c>
      <c r="T207" s="107">
        <v>68</v>
      </c>
      <c r="U207" s="34">
        <f t="shared" si="26"/>
        <v>204</v>
      </c>
      <c r="V207" s="33">
        <f t="shared" si="30"/>
        <v>23.4690265486726</v>
      </c>
      <c r="W207" s="33">
        <f t="shared" si="25"/>
        <v>23.4690265486726</v>
      </c>
      <c r="X207" s="33">
        <f t="shared" si="27"/>
        <v>0</v>
      </c>
      <c r="Y207" s="4" t="s">
        <v>35</v>
      </c>
      <c r="Z207" s="4" t="s">
        <v>35</v>
      </c>
      <c r="AA207" s="146" t="s">
        <v>374</v>
      </c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</row>
    <row r="208" spans="1:51">
      <c r="A208" s="15">
        <v>45432</v>
      </c>
      <c r="B208" s="15"/>
      <c r="C208" s="7" t="s">
        <v>53</v>
      </c>
      <c r="D208" s="15" t="s">
        <v>77</v>
      </c>
      <c r="E208" s="106"/>
      <c r="F208" s="4" t="s">
        <v>601</v>
      </c>
      <c r="H208" s="17" t="s">
        <v>463</v>
      </c>
      <c r="I208" s="4" t="s">
        <v>546</v>
      </c>
      <c r="J208" s="4" t="s">
        <v>602</v>
      </c>
      <c r="L208" s="4" t="s">
        <v>73</v>
      </c>
      <c r="M208" s="4">
        <v>20</v>
      </c>
      <c r="N208" s="4" t="s">
        <v>32</v>
      </c>
      <c r="O208" s="4" t="s">
        <v>33</v>
      </c>
      <c r="P208" s="23" t="s">
        <v>34</v>
      </c>
      <c r="Q208" s="24">
        <v>0.13</v>
      </c>
      <c r="R208" s="33">
        <f t="shared" si="28"/>
        <v>1.76991150442478</v>
      </c>
      <c r="S208" s="33">
        <f t="shared" si="29"/>
        <v>35.3982300884956</v>
      </c>
      <c r="T208" s="107">
        <v>2</v>
      </c>
      <c r="U208" s="34">
        <f t="shared" si="26"/>
        <v>40</v>
      </c>
      <c r="V208" s="33">
        <f t="shared" si="30"/>
        <v>4.60176991150442</v>
      </c>
      <c r="W208" s="33">
        <f t="shared" si="25"/>
        <v>4.60176991150442</v>
      </c>
      <c r="X208" s="33">
        <f t="shared" si="27"/>
        <v>0</v>
      </c>
      <c r="Y208" s="4" t="s">
        <v>35</v>
      </c>
      <c r="Z208" s="4" t="s">
        <v>35</v>
      </c>
      <c r="AA208" s="146" t="s">
        <v>374</v>
      </c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</row>
    <row r="209" spans="1:51">
      <c r="A209" s="15">
        <v>45434</v>
      </c>
      <c r="B209" s="15"/>
      <c r="C209" s="7" t="s">
        <v>53</v>
      </c>
      <c r="D209" s="15" t="s">
        <v>60</v>
      </c>
      <c r="E209" s="106"/>
      <c r="F209" s="19" t="s">
        <v>603</v>
      </c>
      <c r="H209" s="17" t="s">
        <v>463</v>
      </c>
      <c r="I209" s="19" t="s">
        <v>591</v>
      </c>
      <c r="J209" s="19" t="s">
        <v>604</v>
      </c>
      <c r="K209" s="19"/>
      <c r="L209" s="4" t="s">
        <v>73</v>
      </c>
      <c r="M209" s="4">
        <v>2</v>
      </c>
      <c r="N209" s="4" t="s">
        <v>32</v>
      </c>
      <c r="O209" s="4" t="s">
        <v>33</v>
      </c>
      <c r="P209" s="23" t="s">
        <v>34</v>
      </c>
      <c r="Q209" s="24">
        <v>0.13</v>
      </c>
      <c r="R209" s="33">
        <f t="shared" si="28"/>
        <v>106.194690265487</v>
      </c>
      <c r="S209" s="33">
        <f t="shared" si="29"/>
        <v>212.389380530973</v>
      </c>
      <c r="T209" s="107">
        <v>120</v>
      </c>
      <c r="U209" s="34">
        <f t="shared" si="26"/>
        <v>240</v>
      </c>
      <c r="V209" s="33">
        <f t="shared" si="30"/>
        <v>27.6106194690265</v>
      </c>
      <c r="W209" s="33">
        <f t="shared" si="25"/>
        <v>27.6106194690266</v>
      </c>
      <c r="X209" s="33">
        <f t="shared" si="27"/>
        <v>3.5527136788005e-14</v>
      </c>
      <c r="Y209" s="4" t="s">
        <v>35</v>
      </c>
      <c r="Z209" s="4" t="s">
        <v>35</v>
      </c>
      <c r="AA209" s="146" t="s">
        <v>374</v>
      </c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</row>
    <row r="210" spans="1:51">
      <c r="A210" s="15">
        <v>45434</v>
      </c>
      <c r="B210" s="15"/>
      <c r="C210" s="7" t="s">
        <v>53</v>
      </c>
      <c r="D210" s="15" t="s">
        <v>60</v>
      </c>
      <c r="E210" s="106"/>
      <c r="F210" s="19" t="s">
        <v>605</v>
      </c>
      <c r="H210" s="17" t="s">
        <v>463</v>
      </c>
      <c r="I210" s="19" t="s">
        <v>606</v>
      </c>
      <c r="J210" s="19" t="s">
        <v>607</v>
      </c>
      <c r="K210" s="19"/>
      <c r="L210" s="4" t="s">
        <v>73</v>
      </c>
      <c r="M210" s="4">
        <v>6</v>
      </c>
      <c r="N210" s="4" t="s">
        <v>32</v>
      </c>
      <c r="O210" s="4" t="s">
        <v>33</v>
      </c>
      <c r="P210" s="23" t="s">
        <v>34</v>
      </c>
      <c r="Q210" s="24">
        <v>0.13</v>
      </c>
      <c r="R210" s="33">
        <f t="shared" si="28"/>
        <v>4.42477876106195</v>
      </c>
      <c r="S210" s="33">
        <f t="shared" si="29"/>
        <v>26.5486725663717</v>
      </c>
      <c r="T210" s="107">
        <v>5</v>
      </c>
      <c r="U210" s="34">
        <f t="shared" si="26"/>
        <v>30</v>
      </c>
      <c r="V210" s="33">
        <f t="shared" si="30"/>
        <v>3.45132743362831</v>
      </c>
      <c r="W210" s="33">
        <f t="shared" si="25"/>
        <v>3.45132743362832</v>
      </c>
      <c r="X210" s="33">
        <f t="shared" si="27"/>
        <v>4.44089209850063e-15</v>
      </c>
      <c r="Y210" s="4" t="s">
        <v>35</v>
      </c>
      <c r="Z210" s="4" t="s">
        <v>35</v>
      </c>
      <c r="AA210" s="146" t="s">
        <v>374</v>
      </c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</row>
    <row r="211" spans="1:51">
      <c r="A211" s="15">
        <v>45434</v>
      </c>
      <c r="B211" s="15"/>
      <c r="C211" s="7" t="s">
        <v>53</v>
      </c>
      <c r="D211" s="15" t="s">
        <v>60</v>
      </c>
      <c r="E211" s="106"/>
      <c r="F211" s="19" t="s">
        <v>608</v>
      </c>
      <c r="H211" s="17" t="s">
        <v>463</v>
      </c>
      <c r="I211" s="4" t="s">
        <v>609</v>
      </c>
      <c r="J211" s="4" t="s">
        <v>610</v>
      </c>
      <c r="L211" s="4" t="s">
        <v>611</v>
      </c>
      <c r="M211" s="4">
        <v>1</v>
      </c>
      <c r="N211" s="4" t="s">
        <v>32</v>
      </c>
      <c r="O211" s="4" t="s">
        <v>33</v>
      </c>
      <c r="P211" s="23" t="s">
        <v>34</v>
      </c>
      <c r="Q211" s="24">
        <v>0.13</v>
      </c>
      <c r="R211" s="33">
        <f t="shared" si="28"/>
        <v>132.743362831858</v>
      </c>
      <c r="S211" s="33">
        <f t="shared" si="29"/>
        <v>132.743362831858</v>
      </c>
      <c r="T211" s="107">
        <v>150</v>
      </c>
      <c r="U211" s="34">
        <f t="shared" si="26"/>
        <v>150</v>
      </c>
      <c r="V211" s="33">
        <f t="shared" si="30"/>
        <v>17.2566371681416</v>
      </c>
      <c r="W211" s="33">
        <f t="shared" si="25"/>
        <v>17.2566371681416</v>
      </c>
      <c r="X211" s="33">
        <f t="shared" si="27"/>
        <v>0</v>
      </c>
      <c r="Y211" s="4" t="s">
        <v>35</v>
      </c>
      <c r="Z211" s="4" t="s">
        <v>35</v>
      </c>
      <c r="AA211" s="146" t="s">
        <v>374</v>
      </c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</row>
    <row r="212" spans="1:51">
      <c r="A212" s="15">
        <v>45435</v>
      </c>
      <c r="B212" s="15"/>
      <c r="C212" s="7" t="s">
        <v>53</v>
      </c>
      <c r="D212" s="15" t="s">
        <v>60</v>
      </c>
      <c r="E212" s="106"/>
      <c r="F212" s="19" t="s">
        <v>612</v>
      </c>
      <c r="H212" s="17" t="s">
        <v>463</v>
      </c>
      <c r="I212" s="4" t="s">
        <v>613</v>
      </c>
      <c r="J212" s="4" t="s">
        <v>614</v>
      </c>
      <c r="L212" s="4" t="s">
        <v>611</v>
      </c>
      <c r="M212" s="4">
        <v>1</v>
      </c>
      <c r="N212" s="4" t="s">
        <v>99</v>
      </c>
      <c r="O212" s="4" t="s">
        <v>33</v>
      </c>
      <c r="P212" s="23" t="s">
        <v>34</v>
      </c>
      <c r="Q212" s="24">
        <v>0.13</v>
      </c>
      <c r="R212" s="33">
        <f t="shared" si="28"/>
        <v>10.6194690265487</v>
      </c>
      <c r="S212" s="33">
        <f t="shared" si="29"/>
        <v>10.6194690265487</v>
      </c>
      <c r="T212" s="107">
        <v>12</v>
      </c>
      <c r="U212" s="34">
        <f t="shared" si="26"/>
        <v>12</v>
      </c>
      <c r="V212" s="33">
        <f t="shared" si="30"/>
        <v>1.38053097345133</v>
      </c>
      <c r="W212" s="33">
        <f t="shared" si="25"/>
        <v>1.38053097345133</v>
      </c>
      <c r="X212" s="33">
        <f t="shared" si="27"/>
        <v>0</v>
      </c>
      <c r="Y212" s="4" t="s">
        <v>35</v>
      </c>
      <c r="Z212" s="4" t="s">
        <v>35</v>
      </c>
      <c r="AA212" s="146" t="s">
        <v>374</v>
      </c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</row>
    <row r="213" spans="1:51">
      <c r="A213" s="15">
        <v>45435</v>
      </c>
      <c r="B213" s="15"/>
      <c r="C213" s="7" t="s">
        <v>27</v>
      </c>
      <c r="D213" s="15" t="s">
        <v>27</v>
      </c>
      <c r="E213" s="106"/>
      <c r="H213" s="16" t="s">
        <v>236</v>
      </c>
      <c r="I213" s="4" t="s">
        <v>615</v>
      </c>
      <c r="J213" s="19" t="s">
        <v>616</v>
      </c>
      <c r="L213" s="19" t="s">
        <v>42</v>
      </c>
      <c r="M213" s="4">
        <v>2</v>
      </c>
      <c r="N213" s="19" t="s">
        <v>617</v>
      </c>
      <c r="O213" s="4" t="s">
        <v>33</v>
      </c>
      <c r="P213" s="23" t="s">
        <v>34</v>
      </c>
      <c r="Q213" s="24">
        <v>0.13</v>
      </c>
      <c r="R213" s="33">
        <f t="shared" si="28"/>
        <v>5.30973451327434</v>
      </c>
      <c r="S213" s="33">
        <f t="shared" si="29"/>
        <v>10.6194690265487</v>
      </c>
      <c r="T213" s="107">
        <v>6</v>
      </c>
      <c r="U213" s="34">
        <f t="shared" si="26"/>
        <v>12</v>
      </c>
      <c r="V213" s="33">
        <f t="shared" si="30"/>
        <v>1.38053097345133</v>
      </c>
      <c r="W213" s="33">
        <f t="shared" si="25"/>
        <v>1.38053097345133</v>
      </c>
      <c r="X213" s="33">
        <f t="shared" si="27"/>
        <v>0</v>
      </c>
      <c r="Y213" s="1" t="s">
        <v>35</v>
      </c>
      <c r="Z213" s="10" t="s">
        <v>35</v>
      </c>
      <c r="AA213" s="10" t="s">
        <v>116</v>
      </c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</row>
    <row r="214" spans="1:51">
      <c r="A214" s="15">
        <v>45435</v>
      </c>
      <c r="B214" s="15"/>
      <c r="C214" s="7" t="s">
        <v>27</v>
      </c>
      <c r="D214" s="15" t="s">
        <v>27</v>
      </c>
      <c r="E214" s="106"/>
      <c r="H214" s="16" t="s">
        <v>236</v>
      </c>
      <c r="I214" s="4" t="s">
        <v>618</v>
      </c>
      <c r="J214" s="19" t="s">
        <v>619</v>
      </c>
      <c r="L214" s="19" t="s">
        <v>42</v>
      </c>
      <c r="M214" s="4">
        <v>2</v>
      </c>
      <c r="N214" s="19" t="s">
        <v>620</v>
      </c>
      <c r="O214" s="4" t="s">
        <v>33</v>
      </c>
      <c r="P214" s="23" t="s">
        <v>34</v>
      </c>
      <c r="Q214" s="24">
        <v>0.13</v>
      </c>
      <c r="R214" s="33">
        <f t="shared" si="28"/>
        <v>30</v>
      </c>
      <c r="S214" s="33">
        <f t="shared" si="29"/>
        <v>60</v>
      </c>
      <c r="T214" s="107">
        <v>33.9</v>
      </c>
      <c r="U214" s="34">
        <f t="shared" si="26"/>
        <v>67.8</v>
      </c>
      <c r="V214" s="33">
        <f t="shared" si="30"/>
        <v>7.8</v>
      </c>
      <c r="W214" s="33">
        <f t="shared" si="25"/>
        <v>7.8</v>
      </c>
      <c r="X214" s="33">
        <f t="shared" si="27"/>
        <v>0</v>
      </c>
      <c r="Y214" s="1"/>
      <c r="Z214" s="1"/>
      <c r="AA214" s="10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</row>
    <row r="215" spans="1:51">
      <c r="A215" s="15">
        <v>45435</v>
      </c>
      <c r="B215" s="15"/>
      <c r="C215" s="7" t="s">
        <v>27</v>
      </c>
      <c r="D215" s="15" t="s">
        <v>27</v>
      </c>
      <c r="E215" s="106"/>
      <c r="H215" s="16" t="s">
        <v>236</v>
      </c>
      <c r="I215" s="4" t="s">
        <v>621</v>
      </c>
      <c r="J215" s="19" t="s">
        <v>622</v>
      </c>
      <c r="L215" s="19" t="s">
        <v>42</v>
      </c>
      <c r="M215" s="4">
        <v>10</v>
      </c>
      <c r="N215" s="19" t="s">
        <v>617</v>
      </c>
      <c r="O215" s="4" t="s">
        <v>33</v>
      </c>
      <c r="P215" s="23" t="s">
        <v>34</v>
      </c>
      <c r="Q215" s="24">
        <v>0.13</v>
      </c>
      <c r="R215" s="33">
        <f t="shared" si="28"/>
        <v>0.945132743362832</v>
      </c>
      <c r="S215" s="33">
        <f t="shared" si="29"/>
        <v>9.45132743362832</v>
      </c>
      <c r="T215" s="107">
        <v>1.068</v>
      </c>
      <c r="U215" s="34">
        <f t="shared" si="26"/>
        <v>10.68</v>
      </c>
      <c r="V215" s="33">
        <f t="shared" si="30"/>
        <v>1.22867256637168</v>
      </c>
      <c r="W215" s="33">
        <f t="shared" si="25"/>
        <v>1.22867256637168</v>
      </c>
      <c r="X215" s="33">
        <f t="shared" si="27"/>
        <v>1.99840144432528e-15</v>
      </c>
      <c r="Y215" s="1"/>
      <c r="Z215" s="1"/>
      <c r="AA215" s="10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</row>
    <row r="216" spans="1:51">
      <c r="A216" s="15">
        <v>45435</v>
      </c>
      <c r="B216" s="15"/>
      <c r="C216" s="7" t="s">
        <v>27</v>
      </c>
      <c r="D216" s="15" t="s">
        <v>27</v>
      </c>
      <c r="E216" s="106"/>
      <c r="H216" s="16" t="s">
        <v>236</v>
      </c>
      <c r="I216" s="4" t="s">
        <v>623</v>
      </c>
      <c r="J216" s="19" t="s">
        <v>624</v>
      </c>
      <c r="L216" s="19" t="s">
        <v>42</v>
      </c>
      <c r="M216" s="4">
        <v>5</v>
      </c>
      <c r="N216" s="19" t="s">
        <v>32</v>
      </c>
      <c r="O216" s="4" t="s">
        <v>33</v>
      </c>
      <c r="P216" s="23" t="s">
        <v>34</v>
      </c>
      <c r="Q216" s="24">
        <v>0.13</v>
      </c>
      <c r="R216" s="33">
        <f t="shared" si="28"/>
        <v>67.0477876106195</v>
      </c>
      <c r="S216" s="33">
        <f t="shared" si="29"/>
        <v>335.238938053097</v>
      </c>
      <c r="T216" s="107">
        <v>75.764</v>
      </c>
      <c r="U216" s="34">
        <f t="shared" si="26"/>
        <v>378.82</v>
      </c>
      <c r="V216" s="33">
        <f t="shared" si="30"/>
        <v>43.5810619469027</v>
      </c>
      <c r="W216" s="33">
        <f t="shared" si="25"/>
        <v>43.5810619469027</v>
      </c>
      <c r="X216" s="33">
        <f t="shared" si="27"/>
        <v>0</v>
      </c>
      <c r="Y216" s="1"/>
      <c r="Z216" s="1"/>
      <c r="AA216" s="10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</row>
    <row r="217" spans="1:51">
      <c r="A217" s="15">
        <v>45435</v>
      </c>
      <c r="B217" s="15"/>
      <c r="C217" s="7" t="s">
        <v>27</v>
      </c>
      <c r="D217" s="15" t="s">
        <v>27</v>
      </c>
      <c r="E217" s="106"/>
      <c r="H217" s="16" t="s">
        <v>236</v>
      </c>
      <c r="I217" s="4" t="s">
        <v>625</v>
      </c>
      <c r="J217" s="4" t="s">
        <v>626</v>
      </c>
      <c r="L217" s="19" t="s">
        <v>42</v>
      </c>
      <c r="M217" s="4">
        <v>2</v>
      </c>
      <c r="N217" s="19" t="s">
        <v>620</v>
      </c>
      <c r="O217" s="4" t="s">
        <v>33</v>
      </c>
      <c r="P217" s="23" t="s">
        <v>34</v>
      </c>
      <c r="Q217" s="24">
        <v>0.13</v>
      </c>
      <c r="R217" s="33">
        <f t="shared" si="28"/>
        <v>41.5044247787611</v>
      </c>
      <c r="S217" s="33">
        <f t="shared" si="29"/>
        <v>83.0088495575221</v>
      </c>
      <c r="T217" s="107">
        <v>46.9</v>
      </c>
      <c r="U217" s="34">
        <f t="shared" si="26"/>
        <v>93.8</v>
      </c>
      <c r="V217" s="33">
        <f t="shared" si="30"/>
        <v>10.7911504424779</v>
      </c>
      <c r="W217" s="33">
        <f t="shared" si="25"/>
        <v>10.7911504424779</v>
      </c>
      <c r="X217" s="33">
        <f t="shared" si="27"/>
        <v>0</v>
      </c>
      <c r="Y217" s="1"/>
      <c r="Z217" s="1"/>
      <c r="AA217" s="10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</row>
    <row r="218" spans="1:51">
      <c r="A218" s="15">
        <v>45435</v>
      </c>
      <c r="B218" s="15"/>
      <c r="C218" s="7" t="s">
        <v>27</v>
      </c>
      <c r="D218" s="15" t="s">
        <v>27</v>
      </c>
      <c r="E218" s="106"/>
      <c r="H218" s="16" t="s">
        <v>236</v>
      </c>
      <c r="I218" s="4" t="s">
        <v>627</v>
      </c>
      <c r="J218" s="19" t="s">
        <v>628</v>
      </c>
      <c r="L218" s="19" t="s">
        <v>42</v>
      </c>
      <c r="M218" s="4">
        <v>1</v>
      </c>
      <c r="N218" s="19" t="s">
        <v>620</v>
      </c>
      <c r="O218" s="4" t="s">
        <v>33</v>
      </c>
      <c r="P218" s="23" t="s">
        <v>34</v>
      </c>
      <c r="Q218" s="24">
        <v>0.13</v>
      </c>
      <c r="R218" s="33">
        <f t="shared" si="28"/>
        <v>58.0530973451327</v>
      </c>
      <c r="S218" s="33">
        <f t="shared" si="29"/>
        <v>58.0530973451327</v>
      </c>
      <c r="T218" s="107">
        <v>65.6</v>
      </c>
      <c r="U218" s="34">
        <f t="shared" si="26"/>
        <v>65.6</v>
      </c>
      <c r="V218" s="33">
        <f t="shared" si="30"/>
        <v>7.54690265486725</v>
      </c>
      <c r="W218" s="33">
        <f t="shared" si="25"/>
        <v>7.54690265486726</v>
      </c>
      <c r="X218" s="33">
        <f t="shared" si="27"/>
        <v>0</v>
      </c>
      <c r="Y218" s="1"/>
      <c r="Z218" s="1"/>
      <c r="AA218" s="10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</row>
    <row r="219" spans="1:51">
      <c r="A219" s="15">
        <v>45446</v>
      </c>
      <c r="B219" s="15"/>
      <c r="C219" s="7" t="s">
        <v>53</v>
      </c>
      <c r="D219" s="15" t="s">
        <v>60</v>
      </c>
      <c r="E219" s="106"/>
      <c r="F219" s="19" t="s">
        <v>629</v>
      </c>
      <c r="H219" s="17" t="s">
        <v>463</v>
      </c>
      <c r="I219" s="4" t="s">
        <v>630</v>
      </c>
      <c r="J219" s="4" t="s">
        <v>631</v>
      </c>
      <c r="L219" s="4" t="s">
        <v>611</v>
      </c>
      <c r="M219" s="4">
        <v>1</v>
      </c>
      <c r="N219" s="19" t="s">
        <v>115</v>
      </c>
      <c r="O219" s="4" t="s">
        <v>33</v>
      </c>
      <c r="P219" s="23" t="s">
        <v>34</v>
      </c>
      <c r="Q219" s="24">
        <v>0.13</v>
      </c>
      <c r="R219" s="33">
        <f t="shared" si="28"/>
        <v>681.41592920354</v>
      </c>
      <c r="S219" s="33">
        <f t="shared" si="29"/>
        <v>681.41592920354</v>
      </c>
      <c r="T219" s="107">
        <v>770</v>
      </c>
      <c r="U219" s="34">
        <v>770</v>
      </c>
      <c r="V219" s="33">
        <f t="shared" si="30"/>
        <v>88.5840707964601</v>
      </c>
      <c r="W219" s="33">
        <f t="shared" si="25"/>
        <v>88.5840707964602</v>
      </c>
      <c r="X219" s="33">
        <f t="shared" si="27"/>
        <v>1.13686837721616e-13</v>
      </c>
      <c r="Y219" s="4" t="s">
        <v>35</v>
      </c>
      <c r="Z219" s="4" t="s">
        <v>35</v>
      </c>
      <c r="AA219" s="146" t="s">
        <v>374</v>
      </c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</row>
    <row r="220" spans="1:51">
      <c r="A220" s="15">
        <v>45446</v>
      </c>
      <c r="B220" s="15"/>
      <c r="C220" s="7" t="s">
        <v>53</v>
      </c>
      <c r="D220" s="15" t="s">
        <v>60</v>
      </c>
      <c r="E220" s="106"/>
      <c r="F220" s="19" t="s">
        <v>632</v>
      </c>
      <c r="H220" s="17" t="s">
        <v>463</v>
      </c>
      <c r="I220" s="19" t="s">
        <v>633</v>
      </c>
      <c r="J220" s="19" t="s">
        <v>634</v>
      </c>
      <c r="L220" s="4" t="s">
        <v>611</v>
      </c>
      <c r="M220" s="4">
        <v>1</v>
      </c>
      <c r="N220" s="19" t="s">
        <v>115</v>
      </c>
      <c r="O220" s="4" t="s">
        <v>33</v>
      </c>
      <c r="P220" s="23" t="s">
        <v>34</v>
      </c>
      <c r="Q220" s="24">
        <v>0.13</v>
      </c>
      <c r="R220" s="33">
        <f t="shared" si="28"/>
        <v>200</v>
      </c>
      <c r="S220" s="33">
        <f t="shared" si="29"/>
        <v>200</v>
      </c>
      <c r="T220" s="107">
        <v>226</v>
      </c>
      <c r="U220" s="34">
        <v>226</v>
      </c>
      <c r="V220" s="33">
        <f t="shared" si="30"/>
        <v>26</v>
      </c>
      <c r="W220" s="33">
        <f t="shared" si="25"/>
        <v>26</v>
      </c>
      <c r="X220" s="33">
        <f t="shared" si="27"/>
        <v>3.19744231092045e-14</v>
      </c>
      <c r="Y220" s="4" t="s">
        <v>35</v>
      </c>
      <c r="Z220" s="4" t="s">
        <v>35</v>
      </c>
      <c r="AA220" s="146" t="s">
        <v>374</v>
      </c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</row>
    <row r="221" spans="1:51">
      <c r="A221" s="15">
        <v>45455</v>
      </c>
      <c r="B221" s="15"/>
      <c r="C221" s="7" t="s">
        <v>53</v>
      </c>
      <c r="D221" s="15" t="s">
        <v>60</v>
      </c>
      <c r="E221" s="106"/>
      <c r="F221" s="4" t="s">
        <v>635</v>
      </c>
      <c r="H221" s="17" t="s">
        <v>463</v>
      </c>
      <c r="I221" s="19" t="s">
        <v>636</v>
      </c>
      <c r="L221" s="19" t="s">
        <v>42</v>
      </c>
      <c r="M221" s="4">
        <v>1</v>
      </c>
      <c r="N221" s="19" t="s">
        <v>115</v>
      </c>
      <c r="O221" s="4" t="s">
        <v>33</v>
      </c>
      <c r="P221" s="23" t="s">
        <v>34</v>
      </c>
      <c r="Q221" s="24">
        <v>0.13</v>
      </c>
      <c r="R221" s="33">
        <f t="shared" si="28"/>
        <v>53.0973451327434</v>
      </c>
      <c r="S221" s="33">
        <f t="shared" si="29"/>
        <v>53.0973451327434</v>
      </c>
      <c r="T221" s="107">
        <v>60</v>
      </c>
      <c r="U221" s="34">
        <v>60</v>
      </c>
      <c r="V221" s="33">
        <f t="shared" si="30"/>
        <v>6.90265486725663</v>
      </c>
      <c r="W221" s="33">
        <f t="shared" si="25"/>
        <v>6.90265486725664</v>
      </c>
      <c r="X221" s="33">
        <f t="shared" si="27"/>
        <v>8.88178419700125e-15</v>
      </c>
      <c r="Y221" s="4" t="s">
        <v>35</v>
      </c>
      <c r="Z221" s="4" t="s">
        <v>35</v>
      </c>
      <c r="AA221" s="146" t="s">
        <v>374</v>
      </c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</row>
    <row r="222" spans="1:51">
      <c r="A222" s="15">
        <v>45464</v>
      </c>
      <c r="B222" s="15"/>
      <c r="C222" s="7" t="s">
        <v>53</v>
      </c>
      <c r="D222" s="15" t="s">
        <v>77</v>
      </c>
      <c r="E222" s="106"/>
      <c r="F222" s="4" t="s">
        <v>637</v>
      </c>
      <c r="H222" s="17" t="s">
        <v>463</v>
      </c>
      <c r="I222" s="19" t="s">
        <v>638</v>
      </c>
      <c r="J222" s="19" t="s">
        <v>639</v>
      </c>
      <c r="K222" s="19"/>
      <c r="L222" s="19" t="s">
        <v>73</v>
      </c>
      <c r="M222" s="19">
        <v>5</v>
      </c>
      <c r="N222" s="19" t="s">
        <v>32</v>
      </c>
      <c r="O222" s="4" t="s">
        <v>33</v>
      </c>
      <c r="P222" s="23" t="s">
        <v>34</v>
      </c>
      <c r="Q222" s="24">
        <v>0.13</v>
      </c>
      <c r="R222" s="33">
        <f t="shared" si="28"/>
        <v>21.2389380530973</v>
      </c>
      <c r="S222" s="33">
        <f t="shared" si="29"/>
        <v>106.194690265487</v>
      </c>
      <c r="T222" s="107">
        <v>24</v>
      </c>
      <c r="U222" s="34">
        <f>M222*T222</f>
        <v>120</v>
      </c>
      <c r="V222" s="33">
        <f t="shared" si="30"/>
        <v>13.8053097345133</v>
      </c>
      <c r="W222" s="33">
        <f t="shared" si="25"/>
        <v>13.8053097345133</v>
      </c>
      <c r="X222" s="33">
        <f t="shared" si="27"/>
        <v>0</v>
      </c>
      <c r="Y222" s="4" t="s">
        <v>35</v>
      </c>
      <c r="Z222" s="4" t="s">
        <v>35</v>
      </c>
      <c r="AA222" s="146" t="s">
        <v>374</v>
      </c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</row>
    <row r="223" spans="1:51">
      <c r="A223" s="15">
        <v>45464</v>
      </c>
      <c r="B223" s="15"/>
      <c r="C223" s="7" t="s">
        <v>53</v>
      </c>
      <c r="D223" s="15" t="s">
        <v>77</v>
      </c>
      <c r="E223" s="106"/>
      <c r="F223" s="4" t="s">
        <v>39</v>
      </c>
      <c r="H223" s="17" t="s">
        <v>463</v>
      </c>
      <c r="I223" s="19" t="s">
        <v>49</v>
      </c>
      <c r="J223" s="19" t="s">
        <v>640</v>
      </c>
      <c r="K223" s="19"/>
      <c r="L223" s="19" t="s">
        <v>73</v>
      </c>
      <c r="M223" s="19">
        <v>2</v>
      </c>
      <c r="N223" s="19" t="s">
        <v>32</v>
      </c>
      <c r="O223" s="4" t="s">
        <v>33</v>
      </c>
      <c r="P223" s="23" t="s">
        <v>34</v>
      </c>
      <c r="Q223" s="24">
        <v>0.13</v>
      </c>
      <c r="R223" s="33">
        <f t="shared" si="28"/>
        <v>48.6725663716814</v>
      </c>
      <c r="S223" s="33">
        <f t="shared" si="29"/>
        <v>97.3451327433628</v>
      </c>
      <c r="T223" s="107">
        <v>55</v>
      </c>
      <c r="U223" s="34">
        <f t="shared" ref="U223:U251" si="31">M223*T223</f>
        <v>110</v>
      </c>
      <c r="V223" s="33">
        <f t="shared" si="30"/>
        <v>12.6548672566372</v>
      </c>
      <c r="W223" s="33">
        <f t="shared" si="25"/>
        <v>12.6548672566372</v>
      </c>
      <c r="X223" s="33">
        <f t="shared" si="27"/>
        <v>0</v>
      </c>
      <c r="Y223" s="4" t="s">
        <v>35</v>
      </c>
      <c r="Z223" s="4" t="s">
        <v>35</v>
      </c>
      <c r="AA223" s="146" t="s">
        <v>374</v>
      </c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</row>
    <row r="224" spans="1:51">
      <c r="A224" s="15">
        <v>45464</v>
      </c>
      <c r="B224" s="15"/>
      <c r="C224" s="7" t="s">
        <v>53</v>
      </c>
      <c r="D224" s="15" t="s">
        <v>60</v>
      </c>
      <c r="E224" s="106"/>
      <c r="F224" s="4" t="s">
        <v>641</v>
      </c>
      <c r="H224" s="17" t="s">
        <v>463</v>
      </c>
      <c r="I224" s="19" t="s">
        <v>642</v>
      </c>
      <c r="J224" s="19" t="s">
        <v>643</v>
      </c>
      <c r="K224" s="19"/>
      <c r="L224" s="19" t="s">
        <v>73</v>
      </c>
      <c r="M224" s="19">
        <v>2</v>
      </c>
      <c r="N224" s="19" t="s">
        <v>440</v>
      </c>
      <c r="O224" s="4" t="s">
        <v>33</v>
      </c>
      <c r="P224" s="23" t="s">
        <v>34</v>
      </c>
      <c r="Q224" s="24">
        <v>0.13</v>
      </c>
      <c r="R224" s="33">
        <f t="shared" si="28"/>
        <v>14.1592920353982</v>
      </c>
      <c r="S224" s="33">
        <f t="shared" si="29"/>
        <v>28.3185840707965</v>
      </c>
      <c r="T224" s="107">
        <v>16</v>
      </c>
      <c r="U224" s="34">
        <f t="shared" si="31"/>
        <v>32</v>
      </c>
      <c r="V224" s="33">
        <f t="shared" si="30"/>
        <v>3.68141592920354</v>
      </c>
      <c r="W224" s="33">
        <f t="shared" si="25"/>
        <v>3.68141592920354</v>
      </c>
      <c r="X224" s="33">
        <f t="shared" si="27"/>
        <v>0</v>
      </c>
      <c r="Y224" s="4" t="s">
        <v>35</v>
      </c>
      <c r="Z224" s="4" t="s">
        <v>35</v>
      </c>
      <c r="AA224" s="146" t="s">
        <v>374</v>
      </c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</row>
    <row r="225" spans="1:51">
      <c r="A225" s="15">
        <v>45464</v>
      </c>
      <c r="B225" s="15"/>
      <c r="C225" s="7" t="s">
        <v>53</v>
      </c>
      <c r="D225" s="15" t="s">
        <v>60</v>
      </c>
      <c r="E225" s="106"/>
      <c r="F225" s="4" t="s">
        <v>644</v>
      </c>
      <c r="H225" s="17" t="s">
        <v>463</v>
      </c>
      <c r="I225" s="19" t="s">
        <v>645</v>
      </c>
      <c r="J225" s="19" t="s">
        <v>646</v>
      </c>
      <c r="K225" s="19"/>
      <c r="L225" s="19" t="s">
        <v>73</v>
      </c>
      <c r="M225" s="19">
        <v>1</v>
      </c>
      <c r="N225" s="19" t="s">
        <v>115</v>
      </c>
      <c r="O225" s="4" t="s">
        <v>33</v>
      </c>
      <c r="P225" s="23" t="s">
        <v>34</v>
      </c>
      <c r="Q225" s="24">
        <v>0.13</v>
      </c>
      <c r="R225" s="33">
        <f t="shared" si="28"/>
        <v>67.2566371681416</v>
      </c>
      <c r="S225" s="33">
        <f t="shared" si="29"/>
        <v>67.2566371681416</v>
      </c>
      <c r="T225" s="107">
        <v>76</v>
      </c>
      <c r="U225" s="34">
        <f t="shared" si="31"/>
        <v>76</v>
      </c>
      <c r="V225" s="33">
        <f t="shared" si="30"/>
        <v>8.74336283185841</v>
      </c>
      <c r="W225" s="33">
        <f t="shared" si="25"/>
        <v>8.74336283185841</v>
      </c>
      <c r="X225" s="33">
        <f t="shared" si="27"/>
        <v>0</v>
      </c>
      <c r="Y225" s="4" t="s">
        <v>35</v>
      </c>
      <c r="Z225" s="4" t="s">
        <v>35</v>
      </c>
      <c r="AA225" s="146" t="s">
        <v>374</v>
      </c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</row>
    <row r="226" spans="1:51">
      <c r="A226" s="15">
        <v>45464</v>
      </c>
      <c r="B226" s="15"/>
      <c r="C226" s="7" t="s">
        <v>53</v>
      </c>
      <c r="D226" s="15" t="s">
        <v>60</v>
      </c>
      <c r="E226" s="106"/>
      <c r="F226" s="4" t="s">
        <v>647</v>
      </c>
      <c r="H226" s="17" t="s">
        <v>463</v>
      </c>
      <c r="I226" s="19" t="s">
        <v>648</v>
      </c>
      <c r="J226" s="19" t="s">
        <v>649</v>
      </c>
      <c r="K226" s="19"/>
      <c r="L226" s="19" t="s">
        <v>73</v>
      </c>
      <c r="M226" s="19">
        <v>1</v>
      </c>
      <c r="N226" s="19" t="s">
        <v>32</v>
      </c>
      <c r="O226" s="4" t="s">
        <v>33</v>
      </c>
      <c r="P226" s="23" t="s">
        <v>34</v>
      </c>
      <c r="Q226" s="24">
        <v>0.13</v>
      </c>
      <c r="R226" s="33">
        <f t="shared" si="28"/>
        <v>30.0884955752212</v>
      </c>
      <c r="S226" s="33">
        <f t="shared" si="29"/>
        <v>30.0884955752212</v>
      </c>
      <c r="T226" s="107">
        <v>34</v>
      </c>
      <c r="U226" s="34">
        <f t="shared" si="31"/>
        <v>34</v>
      </c>
      <c r="V226" s="33">
        <f t="shared" si="30"/>
        <v>3.91150442477876</v>
      </c>
      <c r="W226" s="33">
        <f t="shared" si="25"/>
        <v>3.91150442477876</v>
      </c>
      <c r="X226" s="33">
        <f t="shared" si="27"/>
        <v>0</v>
      </c>
      <c r="Y226" s="4" t="s">
        <v>35</v>
      </c>
      <c r="Z226" s="4" t="s">
        <v>35</v>
      </c>
      <c r="AA226" s="146" t="s">
        <v>374</v>
      </c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</row>
    <row r="227" spans="1:51">
      <c r="A227" s="15">
        <v>45464</v>
      </c>
      <c r="B227" s="15"/>
      <c r="C227" s="7" t="s">
        <v>53</v>
      </c>
      <c r="D227" s="15" t="s">
        <v>60</v>
      </c>
      <c r="E227" s="106"/>
      <c r="F227" s="4" t="s">
        <v>650</v>
      </c>
      <c r="H227" s="17" t="s">
        <v>463</v>
      </c>
      <c r="I227" s="19" t="s">
        <v>648</v>
      </c>
      <c r="J227" s="19" t="s">
        <v>651</v>
      </c>
      <c r="K227" s="19"/>
      <c r="L227" s="19" t="s">
        <v>73</v>
      </c>
      <c r="M227" s="19">
        <v>1</v>
      </c>
      <c r="N227" s="19" t="s">
        <v>32</v>
      </c>
      <c r="O227" s="4" t="s">
        <v>33</v>
      </c>
      <c r="P227" s="23" t="s">
        <v>34</v>
      </c>
      <c r="Q227" s="24">
        <v>0.13</v>
      </c>
      <c r="R227" s="33">
        <f t="shared" si="28"/>
        <v>30.0884955752212</v>
      </c>
      <c r="S227" s="33">
        <f t="shared" si="29"/>
        <v>30.0884955752212</v>
      </c>
      <c r="T227" s="107">
        <v>34</v>
      </c>
      <c r="U227" s="34">
        <f t="shared" si="31"/>
        <v>34</v>
      </c>
      <c r="V227" s="33">
        <f t="shared" si="30"/>
        <v>3.91150442477876</v>
      </c>
      <c r="W227" s="33">
        <f t="shared" si="25"/>
        <v>3.91150442477876</v>
      </c>
      <c r="X227" s="33">
        <f t="shared" si="27"/>
        <v>0</v>
      </c>
      <c r="Y227" s="4" t="s">
        <v>35</v>
      </c>
      <c r="Z227" s="4" t="s">
        <v>35</v>
      </c>
      <c r="AA227" s="146" t="s">
        <v>374</v>
      </c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</row>
    <row r="228" spans="1:51">
      <c r="A228" s="15">
        <v>45464</v>
      </c>
      <c r="B228" s="15"/>
      <c r="C228" s="7" t="s">
        <v>53</v>
      </c>
      <c r="D228" s="15" t="s">
        <v>54</v>
      </c>
      <c r="E228" s="106"/>
      <c r="F228" s="4" t="s">
        <v>652</v>
      </c>
      <c r="H228" s="17" t="s">
        <v>463</v>
      </c>
      <c r="I228" s="19" t="s">
        <v>653</v>
      </c>
      <c r="J228" s="19" t="s">
        <v>654</v>
      </c>
      <c r="K228" s="19"/>
      <c r="L228" s="19" t="s">
        <v>73</v>
      </c>
      <c r="M228" s="19">
        <v>20</v>
      </c>
      <c r="N228" s="19" t="s">
        <v>359</v>
      </c>
      <c r="O228" s="4" t="s">
        <v>33</v>
      </c>
      <c r="P228" s="23" t="s">
        <v>34</v>
      </c>
      <c r="Q228" s="24">
        <v>0.13</v>
      </c>
      <c r="R228" s="33">
        <f t="shared" si="28"/>
        <v>3.1858407079646</v>
      </c>
      <c r="S228" s="33">
        <f t="shared" si="29"/>
        <v>63.716814159292</v>
      </c>
      <c r="T228" s="107">
        <v>3.6</v>
      </c>
      <c r="U228" s="34">
        <f t="shared" si="31"/>
        <v>72</v>
      </c>
      <c r="V228" s="33">
        <f t="shared" si="30"/>
        <v>8.28318584070796</v>
      </c>
      <c r="W228" s="33">
        <f t="shared" si="25"/>
        <v>8.28318584070797</v>
      </c>
      <c r="X228" s="33">
        <f t="shared" si="27"/>
        <v>0</v>
      </c>
      <c r="Y228" s="4" t="s">
        <v>35</v>
      </c>
      <c r="Z228" s="4" t="s">
        <v>35</v>
      </c>
      <c r="AA228" s="146" t="s">
        <v>374</v>
      </c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</row>
    <row r="229" spans="1:51">
      <c r="A229" s="15">
        <v>45464</v>
      </c>
      <c r="B229" s="15"/>
      <c r="C229" s="7" t="s">
        <v>53</v>
      </c>
      <c r="D229" s="15" t="s">
        <v>54</v>
      </c>
      <c r="E229" s="106"/>
      <c r="F229" s="4" t="s">
        <v>655</v>
      </c>
      <c r="H229" s="17" t="s">
        <v>463</v>
      </c>
      <c r="I229" s="19" t="s">
        <v>656</v>
      </c>
      <c r="J229" s="19" t="s">
        <v>657</v>
      </c>
      <c r="K229" s="19"/>
      <c r="L229" s="19" t="s">
        <v>73</v>
      </c>
      <c r="M229" s="19">
        <v>2</v>
      </c>
      <c r="N229" s="19" t="s">
        <v>99</v>
      </c>
      <c r="O229" s="4" t="s">
        <v>33</v>
      </c>
      <c r="P229" s="23" t="s">
        <v>34</v>
      </c>
      <c r="Q229" s="24">
        <v>0.13</v>
      </c>
      <c r="R229" s="33">
        <f t="shared" si="28"/>
        <v>7.07964601769912</v>
      </c>
      <c r="S229" s="33">
        <f t="shared" si="29"/>
        <v>14.1592920353982</v>
      </c>
      <c r="T229" s="107">
        <v>8</v>
      </c>
      <c r="U229" s="34">
        <f t="shared" si="31"/>
        <v>16</v>
      </c>
      <c r="V229" s="33">
        <f t="shared" si="30"/>
        <v>1.84070796460177</v>
      </c>
      <c r="W229" s="33">
        <f t="shared" si="25"/>
        <v>1.84070796460177</v>
      </c>
      <c r="X229" s="33">
        <f t="shared" si="27"/>
        <v>0</v>
      </c>
      <c r="Y229" s="4" t="s">
        <v>35</v>
      </c>
      <c r="Z229" s="4" t="s">
        <v>35</v>
      </c>
      <c r="AA229" s="146" t="s">
        <v>374</v>
      </c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</row>
    <row r="230" spans="1:51">
      <c r="A230" s="15">
        <v>45464</v>
      </c>
      <c r="B230" s="15"/>
      <c r="C230" s="7" t="s">
        <v>53</v>
      </c>
      <c r="D230" s="15" t="s">
        <v>60</v>
      </c>
      <c r="E230" s="106"/>
      <c r="F230" s="4" t="s">
        <v>658</v>
      </c>
      <c r="H230" s="17" t="s">
        <v>463</v>
      </c>
      <c r="I230" s="19" t="s">
        <v>659</v>
      </c>
      <c r="J230" s="19" t="s">
        <v>660</v>
      </c>
      <c r="L230" s="19" t="s">
        <v>31</v>
      </c>
      <c r="M230" s="4">
        <v>1</v>
      </c>
      <c r="N230" s="4" t="s">
        <v>661</v>
      </c>
      <c r="O230" s="4" t="s">
        <v>33</v>
      </c>
      <c r="P230" s="23" t="s">
        <v>34</v>
      </c>
      <c r="Q230" s="24">
        <v>0.13</v>
      </c>
      <c r="R230" s="33">
        <f t="shared" si="28"/>
        <v>818.58407079646</v>
      </c>
      <c r="S230" s="33">
        <f t="shared" si="29"/>
        <v>818.58407079646</v>
      </c>
      <c r="T230" s="107">
        <v>925</v>
      </c>
      <c r="U230" s="34">
        <f t="shared" si="31"/>
        <v>925</v>
      </c>
      <c r="V230" s="33">
        <f t="shared" si="30"/>
        <v>106.41592920354</v>
      </c>
      <c r="W230" s="33">
        <f t="shared" si="25"/>
        <v>106.41592920354</v>
      </c>
      <c r="X230" s="33">
        <f t="shared" si="27"/>
        <v>1.56319401867222e-13</v>
      </c>
      <c r="Y230" s="4" t="s">
        <v>35</v>
      </c>
      <c r="Z230" s="4" t="s">
        <v>35</v>
      </c>
      <c r="AA230" s="146" t="s">
        <v>374</v>
      </c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</row>
    <row r="231" spans="1:51">
      <c r="A231" s="15">
        <v>45470</v>
      </c>
      <c r="B231" s="15"/>
      <c r="C231" s="7" t="s">
        <v>53</v>
      </c>
      <c r="D231" s="15" t="s">
        <v>77</v>
      </c>
      <c r="E231" s="106"/>
      <c r="F231" s="19" t="s">
        <v>662</v>
      </c>
      <c r="H231" s="17" t="s">
        <v>463</v>
      </c>
      <c r="I231" s="19" t="s">
        <v>663</v>
      </c>
      <c r="J231" s="19" t="s">
        <v>664</v>
      </c>
      <c r="L231" s="19" t="s">
        <v>73</v>
      </c>
      <c r="M231" s="4">
        <v>50</v>
      </c>
      <c r="N231" s="4" t="s">
        <v>32</v>
      </c>
      <c r="O231" s="4" t="s">
        <v>33</v>
      </c>
      <c r="P231" s="23" t="s">
        <v>34</v>
      </c>
      <c r="Q231" s="24">
        <v>0.13</v>
      </c>
      <c r="R231" s="33">
        <f t="shared" si="28"/>
        <v>5.30973451327434</v>
      </c>
      <c r="S231" s="33">
        <f t="shared" si="29"/>
        <v>265.486725663717</v>
      </c>
      <c r="T231" s="107">
        <v>6</v>
      </c>
      <c r="U231" s="34">
        <f t="shared" si="31"/>
        <v>300</v>
      </c>
      <c r="V231" s="33">
        <f t="shared" si="30"/>
        <v>34.5132743362832</v>
      </c>
      <c r="W231" s="33">
        <f t="shared" si="25"/>
        <v>34.5132743362832</v>
      </c>
      <c r="X231" s="33">
        <f t="shared" si="27"/>
        <v>0</v>
      </c>
      <c r="Y231" s="4" t="s">
        <v>35</v>
      </c>
      <c r="Z231" s="4" t="s">
        <v>35</v>
      </c>
      <c r="AA231" s="146" t="s">
        <v>374</v>
      </c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</row>
    <row r="232" spans="1:51">
      <c r="A232" s="15">
        <v>45470</v>
      </c>
      <c r="B232" s="15"/>
      <c r="C232" s="7" t="s">
        <v>53</v>
      </c>
      <c r="D232" s="15" t="s">
        <v>54</v>
      </c>
      <c r="E232" s="106"/>
      <c r="F232" s="19" t="s">
        <v>665</v>
      </c>
      <c r="H232" s="17" t="s">
        <v>463</v>
      </c>
      <c r="I232" s="19" t="s">
        <v>666</v>
      </c>
      <c r="J232" s="19" t="s">
        <v>667</v>
      </c>
      <c r="L232" s="19" t="s">
        <v>73</v>
      </c>
      <c r="M232" s="4">
        <v>1</v>
      </c>
      <c r="N232" s="4" t="s">
        <v>668</v>
      </c>
      <c r="O232" s="4" t="s">
        <v>33</v>
      </c>
      <c r="P232" s="23" t="s">
        <v>34</v>
      </c>
      <c r="Q232" s="24">
        <v>0.13</v>
      </c>
      <c r="R232" s="33">
        <f t="shared" si="28"/>
        <v>7.07964601769912</v>
      </c>
      <c r="S232" s="33">
        <f t="shared" si="29"/>
        <v>7.07964601769912</v>
      </c>
      <c r="T232" s="107">
        <v>8</v>
      </c>
      <c r="U232" s="34">
        <f t="shared" si="31"/>
        <v>8</v>
      </c>
      <c r="V232" s="33">
        <f t="shared" si="30"/>
        <v>0.920353982300885</v>
      </c>
      <c r="W232" s="33">
        <f t="shared" si="25"/>
        <v>0.920353982300885</v>
      </c>
      <c r="X232" s="33">
        <f t="shared" si="27"/>
        <v>0</v>
      </c>
      <c r="Y232" s="4" t="s">
        <v>35</v>
      </c>
      <c r="Z232" s="4" t="s">
        <v>35</v>
      </c>
      <c r="AA232" s="146" t="s">
        <v>374</v>
      </c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</row>
    <row r="233" spans="1:51">
      <c r="A233" s="15">
        <v>45470</v>
      </c>
      <c r="C233" s="7" t="s">
        <v>53</v>
      </c>
      <c r="D233" s="15" t="s">
        <v>60</v>
      </c>
      <c r="E233" s="106"/>
      <c r="F233" s="4" t="s">
        <v>669</v>
      </c>
      <c r="H233" s="17" t="s">
        <v>463</v>
      </c>
      <c r="I233" s="19" t="s">
        <v>670</v>
      </c>
      <c r="J233" s="19" t="s">
        <v>671</v>
      </c>
      <c r="L233" s="4" t="s">
        <v>611</v>
      </c>
      <c r="M233" s="4">
        <v>1</v>
      </c>
      <c r="N233" s="4" t="s">
        <v>115</v>
      </c>
      <c r="O233" s="4" t="s">
        <v>33</v>
      </c>
      <c r="P233" s="23" t="s">
        <v>34</v>
      </c>
      <c r="Q233" s="24">
        <v>0.13</v>
      </c>
      <c r="R233" s="33">
        <f t="shared" si="28"/>
        <v>139.823008849558</v>
      </c>
      <c r="S233" s="33">
        <f t="shared" si="29"/>
        <v>139.823008849558</v>
      </c>
      <c r="T233" s="107">
        <v>158</v>
      </c>
      <c r="U233" s="34">
        <f t="shared" si="31"/>
        <v>158</v>
      </c>
      <c r="V233" s="33">
        <f t="shared" si="30"/>
        <v>18.1769911504425</v>
      </c>
      <c r="W233" s="33">
        <f t="shared" si="25"/>
        <v>18.1769911504425</v>
      </c>
      <c r="X233" s="33">
        <f t="shared" si="27"/>
        <v>0</v>
      </c>
      <c r="Y233" s="4" t="s">
        <v>35</v>
      </c>
      <c r="Z233" s="4" t="s">
        <v>35</v>
      </c>
      <c r="AA233" s="146" t="s">
        <v>374</v>
      </c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</row>
    <row r="234" spans="1:51">
      <c r="A234" s="15">
        <v>45470</v>
      </c>
      <c r="C234" s="7" t="s">
        <v>53</v>
      </c>
      <c r="D234" s="15" t="s">
        <v>60</v>
      </c>
      <c r="E234" s="106"/>
      <c r="F234" s="19" t="s">
        <v>672</v>
      </c>
      <c r="H234" s="17" t="s">
        <v>463</v>
      </c>
      <c r="I234" s="19" t="s">
        <v>673</v>
      </c>
      <c r="J234" s="19" t="s">
        <v>674</v>
      </c>
      <c r="L234" s="19" t="s">
        <v>73</v>
      </c>
      <c r="M234" s="4">
        <v>1</v>
      </c>
      <c r="N234" s="19" t="s">
        <v>32</v>
      </c>
      <c r="O234" s="4" t="s">
        <v>33</v>
      </c>
      <c r="P234" s="23" t="s">
        <v>34</v>
      </c>
      <c r="Q234" s="24">
        <v>0.13</v>
      </c>
      <c r="R234" s="33">
        <f t="shared" si="28"/>
        <v>973.451327433628</v>
      </c>
      <c r="S234" s="33">
        <f t="shared" si="29"/>
        <v>973.451327433628</v>
      </c>
      <c r="T234" s="107">
        <v>1100</v>
      </c>
      <c r="U234" s="34">
        <f t="shared" si="31"/>
        <v>1100</v>
      </c>
      <c r="V234" s="33">
        <f t="shared" si="30"/>
        <v>126.548672566372</v>
      </c>
      <c r="W234" s="33">
        <f t="shared" si="25"/>
        <v>126.548672566372</v>
      </c>
      <c r="X234" s="33">
        <f t="shared" si="27"/>
        <v>1.13686837721616e-13</v>
      </c>
      <c r="Y234" s="4" t="s">
        <v>35</v>
      </c>
      <c r="Z234" s="4" t="s">
        <v>35</v>
      </c>
      <c r="AA234" s="146" t="s">
        <v>374</v>
      </c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</row>
    <row r="235" spans="1:51">
      <c r="A235" s="15">
        <v>45474</v>
      </c>
      <c r="C235" s="7" t="s">
        <v>53</v>
      </c>
      <c r="D235" s="15" t="s">
        <v>77</v>
      </c>
      <c r="E235" s="106"/>
      <c r="F235" s="4" t="s">
        <v>675</v>
      </c>
      <c r="H235" s="17" t="s">
        <v>463</v>
      </c>
      <c r="I235" s="4" t="s">
        <v>108</v>
      </c>
      <c r="J235" s="4" t="s">
        <v>676</v>
      </c>
      <c r="L235" s="19" t="s">
        <v>73</v>
      </c>
      <c r="M235" s="19">
        <v>20</v>
      </c>
      <c r="N235" s="19" t="s">
        <v>32</v>
      </c>
      <c r="O235" s="4" t="s">
        <v>33</v>
      </c>
      <c r="P235" s="23" t="s">
        <v>34</v>
      </c>
      <c r="Q235" s="24">
        <v>0.13</v>
      </c>
      <c r="R235" s="33">
        <f t="shared" si="28"/>
        <v>1.76991150442478</v>
      </c>
      <c r="S235" s="33">
        <f t="shared" si="29"/>
        <v>35.3982300884956</v>
      </c>
      <c r="T235" s="107">
        <v>2</v>
      </c>
      <c r="U235" s="34">
        <f t="shared" si="31"/>
        <v>40</v>
      </c>
      <c r="V235" s="33">
        <f t="shared" si="30"/>
        <v>4.60176991150442</v>
      </c>
      <c r="W235" s="33">
        <f t="shared" si="25"/>
        <v>4.60176991150442</v>
      </c>
      <c r="X235" s="33">
        <f t="shared" si="27"/>
        <v>0</v>
      </c>
      <c r="Y235" s="4" t="s">
        <v>35</v>
      </c>
      <c r="Z235" s="4" t="s">
        <v>35</v>
      </c>
      <c r="AA235" s="146" t="s">
        <v>374</v>
      </c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</row>
    <row r="236" spans="1:51">
      <c r="A236" s="15">
        <v>45474</v>
      </c>
      <c r="C236" s="7" t="s">
        <v>53</v>
      </c>
      <c r="D236" s="15" t="s">
        <v>77</v>
      </c>
      <c r="E236" s="106"/>
      <c r="F236" s="4" t="s">
        <v>677</v>
      </c>
      <c r="H236" s="17" t="s">
        <v>463</v>
      </c>
      <c r="I236" s="4" t="s">
        <v>108</v>
      </c>
      <c r="J236" s="4" t="s">
        <v>678</v>
      </c>
      <c r="L236" s="19" t="s">
        <v>73</v>
      </c>
      <c r="M236" s="19">
        <v>20</v>
      </c>
      <c r="N236" s="19" t="s">
        <v>32</v>
      </c>
      <c r="O236" s="4" t="s">
        <v>33</v>
      </c>
      <c r="P236" s="23" t="s">
        <v>34</v>
      </c>
      <c r="Q236" s="24">
        <v>0.13</v>
      </c>
      <c r="R236" s="33">
        <f t="shared" si="28"/>
        <v>0.176991150442478</v>
      </c>
      <c r="S236" s="33">
        <f t="shared" si="29"/>
        <v>3.53982300884956</v>
      </c>
      <c r="T236" s="107">
        <v>0.2</v>
      </c>
      <c r="U236" s="34">
        <f t="shared" si="31"/>
        <v>4</v>
      </c>
      <c r="V236" s="33">
        <f t="shared" si="30"/>
        <v>0.460176991150442</v>
      </c>
      <c r="W236" s="33">
        <f t="shared" si="25"/>
        <v>0.460176991150443</v>
      </c>
      <c r="X236" s="33">
        <f t="shared" si="27"/>
        <v>6.66133814775094e-16</v>
      </c>
      <c r="Y236" s="4" t="s">
        <v>35</v>
      </c>
      <c r="Z236" s="4" t="s">
        <v>35</v>
      </c>
      <c r="AA236" s="146" t="s">
        <v>374</v>
      </c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</row>
    <row r="237" spans="1:51">
      <c r="A237" s="15">
        <v>45474</v>
      </c>
      <c r="C237" s="7" t="s">
        <v>53</v>
      </c>
      <c r="D237" s="15" t="s">
        <v>77</v>
      </c>
      <c r="E237" s="106"/>
      <c r="F237" s="4" t="s">
        <v>679</v>
      </c>
      <c r="H237" s="17" t="s">
        <v>463</v>
      </c>
      <c r="I237" s="4" t="s">
        <v>108</v>
      </c>
      <c r="J237" s="4" t="s">
        <v>680</v>
      </c>
      <c r="L237" s="19" t="s">
        <v>73</v>
      </c>
      <c r="M237" s="19">
        <v>20</v>
      </c>
      <c r="N237" s="19" t="s">
        <v>32</v>
      </c>
      <c r="O237" s="4" t="s">
        <v>33</v>
      </c>
      <c r="P237" s="23" t="s">
        <v>34</v>
      </c>
      <c r="Q237" s="24">
        <v>0.13</v>
      </c>
      <c r="R237" s="33">
        <f t="shared" si="28"/>
        <v>0.221238938053097</v>
      </c>
      <c r="S237" s="33">
        <f t="shared" si="29"/>
        <v>4.42477876106195</v>
      </c>
      <c r="T237" s="107">
        <v>0.25</v>
      </c>
      <c r="U237" s="34">
        <f t="shared" si="31"/>
        <v>5</v>
      </c>
      <c r="V237" s="33">
        <f t="shared" si="30"/>
        <v>0.575221238938052</v>
      </c>
      <c r="W237" s="33">
        <f t="shared" si="25"/>
        <v>0.575221238938053</v>
      </c>
      <c r="X237" s="33">
        <f t="shared" si="27"/>
        <v>0</v>
      </c>
      <c r="Y237" s="4" t="s">
        <v>35</v>
      </c>
      <c r="Z237" s="4" t="s">
        <v>35</v>
      </c>
      <c r="AA237" s="146" t="s">
        <v>374</v>
      </c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</row>
    <row r="238" spans="1:51">
      <c r="A238" s="15">
        <v>45474</v>
      </c>
      <c r="C238" s="7" t="s">
        <v>53</v>
      </c>
      <c r="D238" s="15" t="s">
        <v>77</v>
      </c>
      <c r="E238" s="106"/>
      <c r="F238" s="4" t="s">
        <v>681</v>
      </c>
      <c r="H238" s="17" t="s">
        <v>463</v>
      </c>
      <c r="I238" s="4" t="s">
        <v>108</v>
      </c>
      <c r="J238" s="4" t="s">
        <v>682</v>
      </c>
      <c r="L238" s="19" t="s">
        <v>73</v>
      </c>
      <c r="M238" s="19">
        <v>20</v>
      </c>
      <c r="N238" s="19" t="s">
        <v>32</v>
      </c>
      <c r="O238" s="4" t="s">
        <v>33</v>
      </c>
      <c r="P238" s="23" t="s">
        <v>34</v>
      </c>
      <c r="Q238" s="24">
        <v>0.13</v>
      </c>
      <c r="R238" s="33">
        <f t="shared" si="28"/>
        <v>0.265486725663717</v>
      </c>
      <c r="S238" s="33">
        <f t="shared" si="29"/>
        <v>5.30973451327434</v>
      </c>
      <c r="T238" s="107">
        <v>0.3</v>
      </c>
      <c r="U238" s="34">
        <f t="shared" si="31"/>
        <v>6</v>
      </c>
      <c r="V238" s="33">
        <f t="shared" si="30"/>
        <v>0.690265486725663</v>
      </c>
      <c r="W238" s="33">
        <f t="shared" si="25"/>
        <v>0.690265486725664</v>
      </c>
      <c r="X238" s="33">
        <f t="shared" si="27"/>
        <v>0</v>
      </c>
      <c r="Y238" s="4" t="s">
        <v>35</v>
      </c>
      <c r="Z238" s="4" t="s">
        <v>35</v>
      </c>
      <c r="AA238" s="146" t="s">
        <v>374</v>
      </c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</row>
    <row r="239" spans="1:51">
      <c r="A239" s="15">
        <v>45474</v>
      </c>
      <c r="C239" s="7" t="s">
        <v>53</v>
      </c>
      <c r="D239" s="15" t="s">
        <v>77</v>
      </c>
      <c r="E239" s="106"/>
      <c r="F239" s="4" t="s">
        <v>683</v>
      </c>
      <c r="H239" s="17" t="s">
        <v>463</v>
      </c>
      <c r="I239" s="4" t="s">
        <v>684</v>
      </c>
      <c r="J239" s="4" t="s">
        <v>685</v>
      </c>
      <c r="L239" s="19" t="s">
        <v>73</v>
      </c>
      <c r="M239" s="19">
        <v>20</v>
      </c>
      <c r="N239" s="19" t="s">
        <v>32</v>
      </c>
      <c r="O239" s="4" t="s">
        <v>33</v>
      </c>
      <c r="P239" s="23" t="s">
        <v>34</v>
      </c>
      <c r="Q239" s="24">
        <v>0.13</v>
      </c>
      <c r="R239" s="33">
        <f t="shared" si="28"/>
        <v>4.86725663716814</v>
      </c>
      <c r="S239" s="33">
        <f t="shared" si="29"/>
        <v>97.3451327433628</v>
      </c>
      <c r="T239" s="107">
        <v>5.5</v>
      </c>
      <c r="U239" s="34">
        <f t="shared" si="31"/>
        <v>110</v>
      </c>
      <c r="V239" s="33">
        <f t="shared" si="30"/>
        <v>12.6548672566372</v>
      </c>
      <c r="W239" s="33">
        <f t="shared" ref="W239:W302" si="32">T239/(1+Q239)*Q239*M239</f>
        <v>12.6548672566372</v>
      </c>
      <c r="X239" s="33">
        <f t="shared" si="27"/>
        <v>0</v>
      </c>
      <c r="Y239" s="4" t="s">
        <v>35</v>
      </c>
      <c r="Z239" s="4" t="s">
        <v>35</v>
      </c>
      <c r="AA239" s="146" t="s">
        <v>374</v>
      </c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</row>
    <row r="240" spans="1:51">
      <c r="A240" s="15">
        <v>45474</v>
      </c>
      <c r="C240" s="7" t="s">
        <v>53</v>
      </c>
      <c r="D240" s="15" t="s">
        <v>77</v>
      </c>
      <c r="E240" s="106"/>
      <c r="F240" s="4" t="s">
        <v>686</v>
      </c>
      <c r="H240" s="17" t="s">
        <v>463</v>
      </c>
      <c r="I240" s="4" t="s">
        <v>198</v>
      </c>
      <c r="J240" s="4" t="s">
        <v>687</v>
      </c>
      <c r="L240" s="19" t="s">
        <v>73</v>
      </c>
      <c r="M240" s="19">
        <v>20</v>
      </c>
      <c r="N240" s="19" t="s">
        <v>32</v>
      </c>
      <c r="O240" s="4" t="s">
        <v>33</v>
      </c>
      <c r="P240" s="23" t="s">
        <v>34</v>
      </c>
      <c r="Q240" s="24">
        <v>0.13</v>
      </c>
      <c r="R240" s="33">
        <f t="shared" si="28"/>
        <v>0.884955752212389</v>
      </c>
      <c r="S240" s="33">
        <f t="shared" si="29"/>
        <v>17.6991150442478</v>
      </c>
      <c r="T240" s="107">
        <v>1</v>
      </c>
      <c r="U240" s="34">
        <f t="shared" si="31"/>
        <v>20</v>
      </c>
      <c r="V240" s="33">
        <f t="shared" si="30"/>
        <v>2.30088495575221</v>
      </c>
      <c r="W240" s="33">
        <f t="shared" si="32"/>
        <v>2.30088495575221</v>
      </c>
      <c r="X240" s="33">
        <f t="shared" si="27"/>
        <v>0</v>
      </c>
      <c r="Y240" s="4" t="s">
        <v>35</v>
      </c>
      <c r="Z240" s="4" t="s">
        <v>35</v>
      </c>
      <c r="AA240" s="146" t="s">
        <v>374</v>
      </c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</row>
    <row r="241" spans="1:51">
      <c r="A241" s="15">
        <v>45474</v>
      </c>
      <c r="C241" s="7" t="s">
        <v>53</v>
      </c>
      <c r="D241" s="15" t="s">
        <v>77</v>
      </c>
      <c r="E241" s="106"/>
      <c r="F241" s="4" t="s">
        <v>688</v>
      </c>
      <c r="H241" s="17" t="s">
        <v>463</v>
      </c>
      <c r="I241" s="4" t="s">
        <v>198</v>
      </c>
      <c r="J241" s="4" t="s">
        <v>689</v>
      </c>
      <c r="L241" s="19" t="s">
        <v>73</v>
      </c>
      <c r="M241" s="19">
        <v>20</v>
      </c>
      <c r="N241" s="19" t="s">
        <v>32</v>
      </c>
      <c r="O241" s="4" t="s">
        <v>33</v>
      </c>
      <c r="P241" s="23" t="s">
        <v>34</v>
      </c>
      <c r="Q241" s="24">
        <v>0.13</v>
      </c>
      <c r="R241" s="33">
        <f t="shared" si="28"/>
        <v>0.884955752212389</v>
      </c>
      <c r="S241" s="33">
        <f t="shared" si="29"/>
        <v>17.6991150442478</v>
      </c>
      <c r="T241" s="107">
        <v>1</v>
      </c>
      <c r="U241" s="34">
        <f t="shared" si="31"/>
        <v>20</v>
      </c>
      <c r="V241" s="33">
        <f t="shared" si="30"/>
        <v>2.30088495575221</v>
      </c>
      <c r="W241" s="33">
        <f t="shared" si="32"/>
        <v>2.30088495575221</v>
      </c>
      <c r="X241" s="33">
        <f t="shared" si="27"/>
        <v>0</v>
      </c>
      <c r="Y241" s="4" t="s">
        <v>35</v>
      </c>
      <c r="Z241" s="4" t="s">
        <v>35</v>
      </c>
      <c r="AA241" s="146" t="s">
        <v>374</v>
      </c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</row>
    <row r="242" spans="1:51">
      <c r="A242" s="15">
        <v>45474</v>
      </c>
      <c r="C242" s="7" t="s">
        <v>53</v>
      </c>
      <c r="D242" s="15" t="s">
        <v>54</v>
      </c>
      <c r="E242" s="106"/>
      <c r="F242" s="4" t="s">
        <v>690</v>
      </c>
      <c r="H242" s="17" t="s">
        <v>463</v>
      </c>
      <c r="I242" s="4" t="s">
        <v>559</v>
      </c>
      <c r="J242" s="4" t="s">
        <v>691</v>
      </c>
      <c r="L242" s="19" t="s">
        <v>73</v>
      </c>
      <c r="M242" s="19">
        <v>20</v>
      </c>
      <c r="N242" s="19" t="s">
        <v>32</v>
      </c>
      <c r="O242" s="4" t="s">
        <v>33</v>
      </c>
      <c r="P242" s="23" t="s">
        <v>34</v>
      </c>
      <c r="Q242" s="24">
        <v>0.13</v>
      </c>
      <c r="R242" s="33">
        <f t="shared" si="28"/>
        <v>6.01769911504425</v>
      </c>
      <c r="S242" s="33">
        <f t="shared" si="29"/>
        <v>120.353982300885</v>
      </c>
      <c r="T242" s="107">
        <v>6.8</v>
      </c>
      <c r="U242" s="34">
        <f t="shared" si="31"/>
        <v>136</v>
      </c>
      <c r="V242" s="33">
        <f t="shared" si="30"/>
        <v>15.646017699115</v>
      </c>
      <c r="W242" s="33">
        <f t="shared" si="32"/>
        <v>15.646017699115</v>
      </c>
      <c r="X242" s="33">
        <f t="shared" si="27"/>
        <v>0</v>
      </c>
      <c r="Y242" s="4" t="s">
        <v>35</v>
      </c>
      <c r="Z242" s="4" t="s">
        <v>35</v>
      </c>
      <c r="AA242" s="146" t="s">
        <v>374</v>
      </c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</row>
    <row r="243" spans="1:51">
      <c r="A243" s="15">
        <v>45474</v>
      </c>
      <c r="B243" s="15"/>
      <c r="C243" s="7" t="s">
        <v>27</v>
      </c>
      <c r="D243" s="15" t="s">
        <v>27</v>
      </c>
      <c r="E243" s="106"/>
      <c r="F243" s="15"/>
      <c r="H243" s="17" t="s">
        <v>463</v>
      </c>
      <c r="I243" s="4" t="s">
        <v>43</v>
      </c>
      <c r="J243" s="4" t="s">
        <v>47</v>
      </c>
      <c r="L243" s="4" t="s">
        <v>42</v>
      </c>
      <c r="M243" s="4">
        <v>1</v>
      </c>
      <c r="N243" s="4" t="s">
        <v>32</v>
      </c>
      <c r="O243" s="4" t="s">
        <v>33</v>
      </c>
      <c r="P243" s="23" t="s">
        <v>34</v>
      </c>
      <c r="Q243" s="24">
        <v>0.13</v>
      </c>
      <c r="R243" s="33">
        <f t="shared" si="28"/>
        <v>303.53982300885</v>
      </c>
      <c r="S243" s="33">
        <f t="shared" si="29"/>
        <v>303.53982300885</v>
      </c>
      <c r="T243" s="107">
        <v>343</v>
      </c>
      <c r="U243" s="34">
        <f t="shared" si="31"/>
        <v>343</v>
      </c>
      <c r="V243" s="33">
        <f t="shared" si="30"/>
        <v>39.4601769911504</v>
      </c>
      <c r="W243" s="33">
        <f t="shared" si="32"/>
        <v>39.4601769911504</v>
      </c>
      <c r="X243" s="33">
        <f t="shared" si="27"/>
        <v>0</v>
      </c>
      <c r="Y243" s="4" t="s">
        <v>35</v>
      </c>
      <c r="Z243" s="4" t="s">
        <v>35</v>
      </c>
      <c r="AA243" s="146" t="s">
        <v>374</v>
      </c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</row>
    <row r="244" spans="1:51">
      <c r="A244" s="15">
        <v>45475</v>
      </c>
      <c r="C244" s="7" t="s">
        <v>53</v>
      </c>
      <c r="D244" s="15" t="s">
        <v>60</v>
      </c>
      <c r="E244" s="106"/>
      <c r="F244" s="4" t="s">
        <v>692</v>
      </c>
      <c r="H244" s="17" t="s">
        <v>463</v>
      </c>
      <c r="I244" s="4" t="s">
        <v>693</v>
      </c>
      <c r="J244" s="4" t="s">
        <v>694</v>
      </c>
      <c r="L244" s="4" t="s">
        <v>42</v>
      </c>
      <c r="M244" s="4">
        <v>1</v>
      </c>
      <c r="N244" s="4" t="s">
        <v>32</v>
      </c>
      <c r="O244" s="4" t="s">
        <v>33</v>
      </c>
      <c r="P244" s="23" t="s">
        <v>34</v>
      </c>
      <c r="Q244" s="24">
        <v>0.13</v>
      </c>
      <c r="R244" s="33">
        <f t="shared" si="28"/>
        <v>44.2477876106195</v>
      </c>
      <c r="S244" s="33">
        <f t="shared" si="29"/>
        <v>44.2477876106195</v>
      </c>
      <c r="T244" s="107">
        <v>50</v>
      </c>
      <c r="U244" s="34">
        <f t="shared" si="31"/>
        <v>50</v>
      </c>
      <c r="V244" s="33">
        <f t="shared" si="30"/>
        <v>5.75221238938052</v>
      </c>
      <c r="W244" s="33">
        <f t="shared" si="32"/>
        <v>5.75221238938053</v>
      </c>
      <c r="X244" s="33">
        <f t="shared" si="27"/>
        <v>7.99360577730113e-15</v>
      </c>
      <c r="Y244" s="4" t="s">
        <v>35</v>
      </c>
      <c r="Z244" s="4" t="s">
        <v>35</v>
      </c>
      <c r="AA244" s="146" t="s">
        <v>374</v>
      </c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</row>
    <row r="245" spans="1:51">
      <c r="A245" s="15">
        <v>45476</v>
      </c>
      <c r="C245" s="7" t="s">
        <v>53</v>
      </c>
      <c r="D245" s="15" t="s">
        <v>60</v>
      </c>
      <c r="E245" s="106"/>
      <c r="F245" s="4" t="s">
        <v>695</v>
      </c>
      <c r="H245" s="17" t="s">
        <v>463</v>
      </c>
      <c r="I245" s="4" t="s">
        <v>693</v>
      </c>
      <c r="J245" s="4" t="s">
        <v>696</v>
      </c>
      <c r="L245" s="4" t="s">
        <v>42</v>
      </c>
      <c r="M245" s="4">
        <v>1</v>
      </c>
      <c r="N245" s="4" t="s">
        <v>32</v>
      </c>
      <c r="O245" s="4" t="s">
        <v>33</v>
      </c>
      <c r="P245" s="23" t="s">
        <v>34</v>
      </c>
      <c r="Q245" s="24">
        <v>0.13</v>
      </c>
      <c r="R245" s="33">
        <f t="shared" si="28"/>
        <v>491.150442477876</v>
      </c>
      <c r="S245" s="33">
        <f t="shared" si="29"/>
        <v>491.150442477876</v>
      </c>
      <c r="T245" s="107">
        <v>555</v>
      </c>
      <c r="U245" s="34">
        <f t="shared" si="31"/>
        <v>555</v>
      </c>
      <c r="V245" s="33">
        <f t="shared" si="30"/>
        <v>63.8495575221239</v>
      </c>
      <c r="W245" s="33">
        <f t="shared" si="32"/>
        <v>63.8495575221239</v>
      </c>
      <c r="X245" s="33">
        <f t="shared" si="27"/>
        <v>0</v>
      </c>
      <c r="Y245" s="4" t="s">
        <v>35</v>
      </c>
      <c r="Z245" s="4" t="s">
        <v>35</v>
      </c>
      <c r="AA245" s="146" t="s">
        <v>374</v>
      </c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</row>
    <row r="246" spans="1:51">
      <c r="A246" s="15">
        <v>45476</v>
      </c>
      <c r="C246" s="7" t="s">
        <v>53</v>
      </c>
      <c r="D246" s="15" t="s">
        <v>60</v>
      </c>
      <c r="E246" s="106"/>
      <c r="F246" s="4" t="s">
        <v>697</v>
      </c>
      <c r="H246" s="17" t="s">
        <v>463</v>
      </c>
      <c r="I246" s="4" t="s">
        <v>698</v>
      </c>
      <c r="L246" s="4" t="s">
        <v>42</v>
      </c>
      <c r="M246" s="4">
        <v>3</v>
      </c>
      <c r="N246" s="4" t="s">
        <v>32</v>
      </c>
      <c r="O246" s="4" t="s">
        <v>33</v>
      </c>
      <c r="P246" s="23" t="s">
        <v>34</v>
      </c>
      <c r="Q246" s="24">
        <v>0.13</v>
      </c>
      <c r="R246" s="33">
        <f t="shared" si="28"/>
        <v>10.6194690265487</v>
      </c>
      <c r="S246" s="33">
        <f t="shared" si="29"/>
        <v>31.858407079646</v>
      </c>
      <c r="T246" s="107">
        <v>12</v>
      </c>
      <c r="U246" s="34">
        <f t="shared" si="31"/>
        <v>36</v>
      </c>
      <c r="V246" s="33">
        <f t="shared" si="30"/>
        <v>4.14159292035398</v>
      </c>
      <c r="W246" s="33">
        <f t="shared" si="32"/>
        <v>4.14159292035398</v>
      </c>
      <c r="X246" s="33">
        <f t="shared" si="27"/>
        <v>0</v>
      </c>
      <c r="Y246" s="4" t="s">
        <v>35</v>
      </c>
      <c r="Z246" s="4" t="s">
        <v>35</v>
      </c>
      <c r="AA246" s="146" t="s">
        <v>374</v>
      </c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</row>
    <row r="247" spans="1:51">
      <c r="A247" s="15">
        <v>45476</v>
      </c>
      <c r="C247" s="7" t="s">
        <v>53</v>
      </c>
      <c r="D247" s="15" t="s">
        <v>60</v>
      </c>
      <c r="E247" s="106"/>
      <c r="F247" s="4" t="s">
        <v>699</v>
      </c>
      <c r="H247" s="17" t="s">
        <v>463</v>
      </c>
      <c r="I247" s="4" t="s">
        <v>700</v>
      </c>
      <c r="J247" s="4" t="s">
        <v>701</v>
      </c>
      <c r="L247" s="19" t="s">
        <v>73</v>
      </c>
      <c r="M247" s="4">
        <v>1</v>
      </c>
      <c r="N247" s="4" t="s">
        <v>32</v>
      </c>
      <c r="O247" s="4" t="s">
        <v>33</v>
      </c>
      <c r="P247" s="23" t="s">
        <v>34</v>
      </c>
      <c r="Q247" s="24">
        <v>0.13</v>
      </c>
      <c r="R247" s="33">
        <f t="shared" si="28"/>
        <v>460.176991150443</v>
      </c>
      <c r="S247" s="33">
        <f t="shared" si="29"/>
        <v>460.176991150443</v>
      </c>
      <c r="T247" s="107">
        <v>520</v>
      </c>
      <c r="U247" s="34">
        <f t="shared" si="31"/>
        <v>520</v>
      </c>
      <c r="V247" s="33">
        <f t="shared" si="30"/>
        <v>59.8230088495575</v>
      </c>
      <c r="W247" s="33">
        <f t="shared" si="32"/>
        <v>59.8230088495575</v>
      </c>
      <c r="X247" s="33">
        <f t="shared" si="27"/>
        <v>0</v>
      </c>
      <c r="Y247" s="4" t="s">
        <v>35</v>
      </c>
      <c r="Z247" s="4" t="s">
        <v>35</v>
      </c>
      <c r="AA247" s="146" t="s">
        <v>374</v>
      </c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</row>
    <row r="248" spans="1:51">
      <c r="A248" s="18">
        <v>45481</v>
      </c>
      <c r="C248" s="7" t="s">
        <v>27</v>
      </c>
      <c r="D248" s="15" t="s">
        <v>27</v>
      </c>
      <c r="E248" s="106"/>
      <c r="H248" s="17" t="s">
        <v>236</v>
      </c>
      <c r="I248" s="19" t="s">
        <v>237</v>
      </c>
      <c r="J248" s="19" t="s">
        <v>702</v>
      </c>
      <c r="L248" s="4" t="s">
        <v>611</v>
      </c>
      <c r="M248" s="4">
        <v>1</v>
      </c>
      <c r="N248" s="19" t="s">
        <v>32</v>
      </c>
      <c r="O248" s="19" t="s">
        <v>33</v>
      </c>
      <c r="P248" s="23" t="s">
        <v>34</v>
      </c>
      <c r="Q248" s="24">
        <v>0.13</v>
      </c>
      <c r="R248" s="33">
        <f t="shared" si="28"/>
        <v>662.83185840708</v>
      </c>
      <c r="S248" s="33">
        <f t="shared" si="29"/>
        <v>662.83185840708</v>
      </c>
      <c r="T248" s="107">
        <f>U248/M248</f>
        <v>749</v>
      </c>
      <c r="U248" s="34">
        <v>749</v>
      </c>
      <c r="V248" s="33">
        <f t="shared" si="30"/>
        <v>86.1681415929203</v>
      </c>
      <c r="W248" s="33">
        <f t="shared" si="32"/>
        <v>86.1681415929204</v>
      </c>
      <c r="X248" s="33">
        <f t="shared" si="27"/>
        <v>0</v>
      </c>
      <c r="Y248" s="4" t="s">
        <v>35</v>
      </c>
      <c r="Z248" s="4" t="s">
        <v>35</v>
      </c>
      <c r="AA248" s="19" t="s">
        <v>116</v>
      </c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</row>
    <row r="249" spans="1:51">
      <c r="A249" s="18">
        <v>45482</v>
      </c>
      <c r="C249" s="7" t="s">
        <v>53</v>
      </c>
      <c r="D249" s="15" t="s">
        <v>77</v>
      </c>
      <c r="E249" s="106"/>
      <c r="F249" s="4" t="s">
        <v>703</v>
      </c>
      <c r="H249" s="17" t="s">
        <v>463</v>
      </c>
      <c r="I249" s="4" t="s">
        <v>425</v>
      </c>
      <c r="J249" s="4" t="s">
        <v>704</v>
      </c>
      <c r="L249" s="19" t="s">
        <v>73</v>
      </c>
      <c r="M249" s="4">
        <v>10</v>
      </c>
      <c r="N249" s="4" t="s">
        <v>32</v>
      </c>
      <c r="O249" s="4" t="s">
        <v>33</v>
      </c>
      <c r="P249" s="23" t="s">
        <v>34</v>
      </c>
      <c r="Q249" s="24">
        <v>0.13</v>
      </c>
      <c r="R249" s="33">
        <f t="shared" si="28"/>
        <v>0.530973451327434</v>
      </c>
      <c r="S249" s="33">
        <f t="shared" si="29"/>
        <v>5.30973451327434</v>
      </c>
      <c r="T249" s="107">
        <v>0.6</v>
      </c>
      <c r="U249" s="34">
        <f t="shared" si="31"/>
        <v>6</v>
      </c>
      <c r="V249" s="33">
        <f t="shared" si="30"/>
        <v>0.690265486725663</v>
      </c>
      <c r="W249" s="33">
        <f t="shared" si="32"/>
        <v>0.690265486725664</v>
      </c>
      <c r="X249" s="33">
        <f t="shared" si="27"/>
        <v>0</v>
      </c>
      <c r="Y249" s="4" t="s">
        <v>35</v>
      </c>
      <c r="Z249" s="4" t="s">
        <v>35</v>
      </c>
      <c r="AA249" s="146" t="s">
        <v>374</v>
      </c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</row>
    <row r="250" spans="1:51">
      <c r="A250" s="18">
        <v>45482</v>
      </c>
      <c r="C250" s="7" t="s">
        <v>53</v>
      </c>
      <c r="D250" s="15" t="s">
        <v>60</v>
      </c>
      <c r="E250" s="106"/>
      <c r="F250" s="4" t="s">
        <v>705</v>
      </c>
      <c r="H250" s="17" t="s">
        <v>463</v>
      </c>
      <c r="I250" s="4" t="s">
        <v>706</v>
      </c>
      <c r="J250" s="4" t="s">
        <v>707</v>
      </c>
      <c r="L250" s="19" t="s">
        <v>73</v>
      </c>
      <c r="M250" s="4">
        <v>2</v>
      </c>
      <c r="N250" s="4" t="s">
        <v>32</v>
      </c>
      <c r="O250" s="4" t="s">
        <v>33</v>
      </c>
      <c r="P250" s="23" t="s">
        <v>34</v>
      </c>
      <c r="Q250" s="24">
        <v>0.13</v>
      </c>
      <c r="R250" s="33">
        <f t="shared" si="28"/>
        <v>21.2389380530973</v>
      </c>
      <c r="S250" s="33">
        <f t="shared" si="29"/>
        <v>42.4778761061947</v>
      </c>
      <c r="T250" s="107">
        <v>24</v>
      </c>
      <c r="U250" s="34">
        <f t="shared" si="31"/>
        <v>48</v>
      </c>
      <c r="V250" s="33">
        <f t="shared" si="30"/>
        <v>5.52212389380531</v>
      </c>
      <c r="W250" s="33">
        <f t="shared" si="32"/>
        <v>5.52212389380531</v>
      </c>
      <c r="X250" s="33">
        <f t="shared" si="27"/>
        <v>0</v>
      </c>
      <c r="Y250" s="4" t="s">
        <v>35</v>
      </c>
      <c r="Z250" s="4" t="s">
        <v>35</v>
      </c>
      <c r="AA250" s="146" t="s">
        <v>374</v>
      </c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</row>
    <row r="251" spans="1:51">
      <c r="A251" s="18">
        <v>45482</v>
      </c>
      <c r="C251" s="7" t="s">
        <v>53</v>
      </c>
      <c r="D251" s="15" t="s">
        <v>60</v>
      </c>
      <c r="E251" s="106"/>
      <c r="F251" s="4" t="s">
        <v>708</v>
      </c>
      <c r="H251" s="17" t="s">
        <v>463</v>
      </c>
      <c r="I251" s="4" t="s">
        <v>706</v>
      </c>
      <c r="J251" s="4" t="s">
        <v>709</v>
      </c>
      <c r="L251" s="19" t="s">
        <v>73</v>
      </c>
      <c r="M251" s="4">
        <v>2</v>
      </c>
      <c r="N251" s="19" t="s">
        <v>32</v>
      </c>
      <c r="O251" s="19" t="s">
        <v>33</v>
      </c>
      <c r="P251" s="23" t="s">
        <v>34</v>
      </c>
      <c r="Q251" s="24">
        <v>0.13</v>
      </c>
      <c r="R251" s="33">
        <f t="shared" si="28"/>
        <v>21.2389380530973</v>
      </c>
      <c r="S251" s="33">
        <f t="shared" si="29"/>
        <v>42.4778761061947</v>
      </c>
      <c r="T251" s="107">
        <v>24</v>
      </c>
      <c r="U251" s="34">
        <f t="shared" si="31"/>
        <v>48</v>
      </c>
      <c r="V251" s="33">
        <f t="shared" si="30"/>
        <v>5.52212389380531</v>
      </c>
      <c r="W251" s="33">
        <f t="shared" si="32"/>
        <v>5.52212389380531</v>
      </c>
      <c r="X251" s="33">
        <f t="shared" si="27"/>
        <v>0</v>
      </c>
      <c r="Y251" s="4" t="s">
        <v>35</v>
      </c>
      <c r="Z251" s="4" t="s">
        <v>35</v>
      </c>
      <c r="AA251" s="146" t="s">
        <v>374</v>
      </c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</row>
    <row r="252" spans="1:51">
      <c r="A252" s="18">
        <v>45484</v>
      </c>
      <c r="C252" s="7" t="s">
        <v>53</v>
      </c>
      <c r="D252" s="15" t="s">
        <v>149</v>
      </c>
      <c r="E252" s="106"/>
      <c r="F252" s="19" t="s">
        <v>710</v>
      </c>
      <c r="G252" s="16" t="s">
        <v>711</v>
      </c>
      <c r="H252" s="16" t="s">
        <v>712</v>
      </c>
      <c r="I252" s="19" t="s">
        <v>713</v>
      </c>
      <c r="J252" s="19" t="s">
        <v>714</v>
      </c>
      <c r="L252" s="19" t="s">
        <v>31</v>
      </c>
      <c r="M252" s="4">
        <v>3</v>
      </c>
      <c r="N252" s="19" t="s">
        <v>32</v>
      </c>
      <c r="O252" s="19" t="s">
        <v>33</v>
      </c>
      <c r="P252" s="23" t="s">
        <v>34</v>
      </c>
      <c r="Q252" s="24">
        <v>0.13</v>
      </c>
      <c r="R252" s="33">
        <f t="shared" si="28"/>
        <v>1061.94690265487</v>
      </c>
      <c r="S252" s="33">
        <f t="shared" si="29"/>
        <v>3185.8407079646</v>
      </c>
      <c r="T252" s="107">
        <v>1200</v>
      </c>
      <c r="U252" s="34">
        <v>3600</v>
      </c>
      <c r="V252" s="33">
        <f t="shared" si="30"/>
        <v>414.159292035398</v>
      </c>
      <c r="W252" s="33">
        <f t="shared" si="32"/>
        <v>414.159292035398</v>
      </c>
      <c r="X252" s="33">
        <f t="shared" si="27"/>
        <v>0</v>
      </c>
      <c r="Y252" s="4" t="s">
        <v>35</v>
      </c>
      <c r="Z252" s="4">
        <v>24.11</v>
      </c>
      <c r="AA252" s="146" t="s">
        <v>715</v>
      </c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</row>
    <row r="253" spans="1:51">
      <c r="A253" s="18">
        <v>45485</v>
      </c>
      <c r="C253" s="7" t="s">
        <v>53</v>
      </c>
      <c r="D253" s="15" t="s">
        <v>77</v>
      </c>
      <c r="E253" s="106"/>
      <c r="F253" s="4" t="s">
        <v>716</v>
      </c>
      <c r="H253" s="17" t="s">
        <v>463</v>
      </c>
      <c r="I253" s="4" t="s">
        <v>321</v>
      </c>
      <c r="J253" s="4" t="s">
        <v>717</v>
      </c>
      <c r="L253" s="19" t="s">
        <v>73</v>
      </c>
      <c r="M253" s="4">
        <v>200</v>
      </c>
      <c r="N253" s="19" t="s">
        <v>32</v>
      </c>
      <c r="O253" s="19" t="s">
        <v>33</v>
      </c>
      <c r="P253" s="23" t="s">
        <v>34</v>
      </c>
      <c r="Q253" s="24">
        <v>0.13</v>
      </c>
      <c r="R253" s="33">
        <f t="shared" si="28"/>
        <v>0.221238938053097</v>
      </c>
      <c r="S253" s="33">
        <f t="shared" si="29"/>
        <v>44.2477876106195</v>
      </c>
      <c r="T253" s="107">
        <v>0.25</v>
      </c>
      <c r="U253" s="34">
        <f>T253*M253</f>
        <v>50</v>
      </c>
      <c r="V253" s="33">
        <f t="shared" si="30"/>
        <v>5.75221238938053</v>
      </c>
      <c r="W253" s="33">
        <f t="shared" si="32"/>
        <v>5.75221238938053</v>
      </c>
      <c r="X253" s="33">
        <f t="shared" si="27"/>
        <v>0</v>
      </c>
      <c r="Y253" s="4" t="s">
        <v>35</v>
      </c>
      <c r="Z253" s="4" t="s">
        <v>35</v>
      </c>
      <c r="AA253" s="146" t="s">
        <v>374</v>
      </c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</row>
    <row r="254" spans="1:51">
      <c r="A254" s="18">
        <v>45485</v>
      </c>
      <c r="C254" s="7" t="s">
        <v>53</v>
      </c>
      <c r="D254" s="15" t="s">
        <v>77</v>
      </c>
      <c r="E254" s="106"/>
      <c r="F254" s="4" t="s">
        <v>718</v>
      </c>
      <c r="H254" s="17" t="s">
        <v>463</v>
      </c>
      <c r="I254" s="4" t="s">
        <v>138</v>
      </c>
      <c r="J254" s="4" t="s">
        <v>719</v>
      </c>
      <c r="L254" s="19" t="s">
        <v>73</v>
      </c>
      <c r="M254" s="4">
        <v>500</v>
      </c>
      <c r="N254" s="19" t="s">
        <v>32</v>
      </c>
      <c r="O254" s="19" t="s">
        <v>33</v>
      </c>
      <c r="P254" s="23" t="s">
        <v>34</v>
      </c>
      <c r="Q254" s="24">
        <v>0.13</v>
      </c>
      <c r="R254" s="33">
        <f t="shared" si="28"/>
        <v>0.106194690265487</v>
      </c>
      <c r="S254" s="33">
        <f t="shared" si="29"/>
        <v>53.0973451327434</v>
      </c>
      <c r="T254" s="107">
        <v>0.12</v>
      </c>
      <c r="U254" s="34">
        <f t="shared" ref="U254:U273" si="33">T254*M254</f>
        <v>60</v>
      </c>
      <c r="V254" s="33">
        <f t="shared" si="30"/>
        <v>6.90265486725663</v>
      </c>
      <c r="W254" s="33">
        <f t="shared" si="32"/>
        <v>6.90265486725664</v>
      </c>
      <c r="X254" s="33">
        <f t="shared" si="27"/>
        <v>8.88178419700125e-15</v>
      </c>
      <c r="Y254" s="4" t="s">
        <v>35</v>
      </c>
      <c r="Z254" s="4" t="s">
        <v>35</v>
      </c>
      <c r="AA254" s="146" t="s">
        <v>374</v>
      </c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</row>
    <row r="255" spans="1:51">
      <c r="A255" s="18">
        <v>45485</v>
      </c>
      <c r="C255" s="7" t="s">
        <v>53</v>
      </c>
      <c r="D255" s="15" t="s">
        <v>77</v>
      </c>
      <c r="E255" s="106"/>
      <c r="F255" s="4" t="s">
        <v>720</v>
      </c>
      <c r="H255" s="17" t="s">
        <v>463</v>
      </c>
      <c r="I255" s="4" t="s">
        <v>138</v>
      </c>
      <c r="J255" s="4" t="s">
        <v>721</v>
      </c>
      <c r="L255" s="19" t="s">
        <v>73</v>
      </c>
      <c r="M255" s="4">
        <v>500</v>
      </c>
      <c r="N255" s="19" t="s">
        <v>32</v>
      </c>
      <c r="O255" s="19" t="s">
        <v>33</v>
      </c>
      <c r="P255" s="23" t="s">
        <v>34</v>
      </c>
      <c r="Q255" s="24">
        <v>0.13</v>
      </c>
      <c r="R255" s="33">
        <f t="shared" si="28"/>
        <v>0.088495575221239</v>
      </c>
      <c r="S255" s="33">
        <f t="shared" si="29"/>
        <v>44.2477876106195</v>
      </c>
      <c r="T255" s="107">
        <v>0.1</v>
      </c>
      <c r="U255" s="34">
        <f t="shared" si="33"/>
        <v>50</v>
      </c>
      <c r="V255" s="33">
        <f t="shared" si="30"/>
        <v>5.75221238938052</v>
      </c>
      <c r="W255" s="33">
        <f t="shared" si="32"/>
        <v>5.75221238938053</v>
      </c>
      <c r="X255" s="33">
        <f t="shared" si="27"/>
        <v>7.105427357601e-15</v>
      </c>
      <c r="Y255" s="4" t="s">
        <v>35</v>
      </c>
      <c r="Z255" s="4" t="s">
        <v>35</v>
      </c>
      <c r="AA255" s="146" t="s">
        <v>374</v>
      </c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</row>
    <row r="256" spans="1:51">
      <c r="A256" s="18">
        <v>45485</v>
      </c>
      <c r="C256" s="7" t="s">
        <v>53</v>
      </c>
      <c r="D256" s="15" t="s">
        <v>77</v>
      </c>
      <c r="E256" s="106"/>
      <c r="F256" s="4" t="s">
        <v>722</v>
      </c>
      <c r="H256" s="17" t="s">
        <v>463</v>
      </c>
      <c r="I256" s="4" t="s">
        <v>138</v>
      </c>
      <c r="J256" s="4" t="s">
        <v>723</v>
      </c>
      <c r="L256" s="19" t="s">
        <v>73</v>
      </c>
      <c r="M256" s="4">
        <v>500</v>
      </c>
      <c r="N256" s="19" t="s">
        <v>32</v>
      </c>
      <c r="O256" s="19" t="s">
        <v>33</v>
      </c>
      <c r="P256" s="23" t="s">
        <v>34</v>
      </c>
      <c r="Q256" s="24">
        <v>0.13</v>
      </c>
      <c r="R256" s="33">
        <f t="shared" si="28"/>
        <v>0.088495575221239</v>
      </c>
      <c r="S256" s="33">
        <f t="shared" si="29"/>
        <v>44.2477876106195</v>
      </c>
      <c r="T256" s="107">
        <v>0.1</v>
      </c>
      <c r="U256" s="34">
        <f t="shared" si="33"/>
        <v>50</v>
      </c>
      <c r="V256" s="33">
        <f t="shared" si="30"/>
        <v>5.75221238938052</v>
      </c>
      <c r="W256" s="33">
        <f t="shared" si="32"/>
        <v>5.75221238938053</v>
      </c>
      <c r="X256" s="33">
        <f t="shared" si="27"/>
        <v>7.105427357601e-15</v>
      </c>
      <c r="Y256" s="4" t="s">
        <v>35</v>
      </c>
      <c r="Z256" s="4" t="s">
        <v>35</v>
      </c>
      <c r="AA256" s="146" t="s">
        <v>374</v>
      </c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</row>
    <row r="257" spans="1:51">
      <c r="A257" s="18">
        <v>45485</v>
      </c>
      <c r="C257" s="7" t="s">
        <v>53</v>
      </c>
      <c r="D257" s="15" t="s">
        <v>77</v>
      </c>
      <c r="E257" s="106"/>
      <c r="F257" s="4" t="s">
        <v>414</v>
      </c>
      <c r="H257" s="17" t="s">
        <v>463</v>
      </c>
      <c r="I257" s="4" t="s">
        <v>138</v>
      </c>
      <c r="J257" s="4" t="s">
        <v>415</v>
      </c>
      <c r="L257" s="19" t="s">
        <v>73</v>
      </c>
      <c r="M257" s="4">
        <v>500</v>
      </c>
      <c r="N257" s="19" t="s">
        <v>32</v>
      </c>
      <c r="O257" s="19" t="s">
        <v>33</v>
      </c>
      <c r="P257" s="23" t="s">
        <v>34</v>
      </c>
      <c r="Q257" s="24">
        <v>0.13</v>
      </c>
      <c r="R257" s="33">
        <f t="shared" si="28"/>
        <v>1.15044247787611</v>
      </c>
      <c r="S257" s="33">
        <f t="shared" si="29"/>
        <v>575.221238938053</v>
      </c>
      <c r="T257" s="107">
        <v>1.3</v>
      </c>
      <c r="U257" s="34">
        <f t="shared" si="33"/>
        <v>650</v>
      </c>
      <c r="V257" s="33">
        <f t="shared" si="30"/>
        <v>74.7787610619467</v>
      </c>
      <c r="W257" s="33">
        <f t="shared" si="32"/>
        <v>74.7787610619469</v>
      </c>
      <c r="X257" s="33">
        <f t="shared" si="27"/>
        <v>1.84741111297626e-13</v>
      </c>
      <c r="Y257" s="4" t="s">
        <v>35</v>
      </c>
      <c r="Z257" s="4" t="s">
        <v>35</v>
      </c>
      <c r="AA257" s="146" t="s">
        <v>374</v>
      </c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</row>
    <row r="258" spans="1:51">
      <c r="A258" s="18">
        <v>45485</v>
      </c>
      <c r="C258" s="7" t="s">
        <v>53</v>
      </c>
      <c r="D258" s="15" t="s">
        <v>77</v>
      </c>
      <c r="E258" s="106"/>
      <c r="F258" s="4" t="s">
        <v>724</v>
      </c>
      <c r="H258" s="17" t="s">
        <v>463</v>
      </c>
      <c r="I258" s="4" t="s">
        <v>138</v>
      </c>
      <c r="J258" s="4" t="s">
        <v>725</v>
      </c>
      <c r="L258" s="19" t="s">
        <v>73</v>
      </c>
      <c r="M258" s="4">
        <v>100</v>
      </c>
      <c r="N258" s="19" t="s">
        <v>32</v>
      </c>
      <c r="O258" s="19" t="s">
        <v>33</v>
      </c>
      <c r="P258" s="23" t="s">
        <v>34</v>
      </c>
      <c r="Q258" s="24">
        <v>0.13</v>
      </c>
      <c r="R258" s="33">
        <f t="shared" si="28"/>
        <v>1.76991150442478</v>
      </c>
      <c r="S258" s="33">
        <f t="shared" si="29"/>
        <v>176.991150442478</v>
      </c>
      <c r="T258" s="107">
        <v>2</v>
      </c>
      <c r="U258" s="34">
        <f t="shared" si="33"/>
        <v>200</v>
      </c>
      <c r="V258" s="33">
        <f t="shared" si="30"/>
        <v>23.0088495575221</v>
      </c>
      <c r="W258" s="33">
        <f t="shared" si="32"/>
        <v>23.0088495575221</v>
      </c>
      <c r="X258" s="33">
        <f t="shared" si="27"/>
        <v>0</v>
      </c>
      <c r="Y258" s="4" t="s">
        <v>35</v>
      </c>
      <c r="Z258" s="4" t="s">
        <v>35</v>
      </c>
      <c r="AA258" s="146" t="s">
        <v>374</v>
      </c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</row>
    <row r="259" spans="1:51">
      <c r="A259" s="18">
        <v>45485</v>
      </c>
      <c r="C259" s="7" t="s">
        <v>53</v>
      </c>
      <c r="D259" s="15" t="s">
        <v>77</v>
      </c>
      <c r="E259" s="106"/>
      <c r="F259" s="4" t="s">
        <v>726</v>
      </c>
      <c r="H259" s="17" t="s">
        <v>463</v>
      </c>
      <c r="I259" s="4" t="s">
        <v>108</v>
      </c>
      <c r="J259" s="4" t="s">
        <v>727</v>
      </c>
      <c r="L259" s="19" t="s">
        <v>73</v>
      </c>
      <c r="M259" s="4">
        <v>100</v>
      </c>
      <c r="N259" s="19" t="s">
        <v>32</v>
      </c>
      <c r="O259" s="19" t="s">
        <v>33</v>
      </c>
      <c r="P259" s="23" t="s">
        <v>34</v>
      </c>
      <c r="Q259" s="24">
        <v>0.13</v>
      </c>
      <c r="R259" s="33">
        <f t="shared" si="28"/>
        <v>0.088495575221239</v>
      </c>
      <c r="S259" s="33">
        <f t="shared" si="29"/>
        <v>8.8495575221239</v>
      </c>
      <c r="T259" s="107">
        <v>0.1</v>
      </c>
      <c r="U259" s="34">
        <f t="shared" si="33"/>
        <v>10</v>
      </c>
      <c r="V259" s="33">
        <f t="shared" si="30"/>
        <v>1.1504424778761</v>
      </c>
      <c r="W259" s="33">
        <f t="shared" si="32"/>
        <v>1.15044247787611</v>
      </c>
      <c r="X259" s="33">
        <f t="shared" ref="X259:X322" si="34">W259-V259</f>
        <v>0</v>
      </c>
      <c r="Y259" s="4" t="s">
        <v>35</v>
      </c>
      <c r="Z259" s="4" t="s">
        <v>35</v>
      </c>
      <c r="AA259" s="146" t="s">
        <v>374</v>
      </c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</row>
    <row r="260" spans="1:51">
      <c r="A260" s="18">
        <v>45485</v>
      </c>
      <c r="C260" s="7" t="s">
        <v>53</v>
      </c>
      <c r="D260" s="15" t="s">
        <v>77</v>
      </c>
      <c r="E260" s="106"/>
      <c r="F260" s="4" t="s">
        <v>728</v>
      </c>
      <c r="H260" s="17" t="s">
        <v>463</v>
      </c>
      <c r="I260" s="4" t="s">
        <v>108</v>
      </c>
      <c r="J260" s="4" t="s">
        <v>729</v>
      </c>
      <c r="L260" s="19" t="s">
        <v>73</v>
      </c>
      <c r="M260" s="4">
        <v>100</v>
      </c>
      <c r="N260" s="19" t="s">
        <v>32</v>
      </c>
      <c r="O260" s="19" t="s">
        <v>33</v>
      </c>
      <c r="P260" s="23" t="s">
        <v>34</v>
      </c>
      <c r="Q260" s="24">
        <v>0.13</v>
      </c>
      <c r="R260" s="33">
        <f t="shared" ref="R260:R323" si="35">T260/(1+Q260)</f>
        <v>0.884955752212389</v>
      </c>
      <c r="S260" s="33">
        <f t="shared" ref="S260:S323" si="36">R260*M260</f>
        <v>88.4955752212389</v>
      </c>
      <c r="T260" s="107">
        <v>1</v>
      </c>
      <c r="U260" s="34">
        <f t="shared" si="33"/>
        <v>100</v>
      </c>
      <c r="V260" s="33">
        <f t="shared" ref="V260:V323" si="37">U260-S260</f>
        <v>11.5044247787611</v>
      </c>
      <c r="W260" s="33">
        <f t="shared" si="32"/>
        <v>11.5044247787611</v>
      </c>
      <c r="X260" s="33">
        <f t="shared" si="34"/>
        <v>0</v>
      </c>
      <c r="Y260" s="4" t="s">
        <v>35</v>
      </c>
      <c r="Z260" s="4" t="s">
        <v>35</v>
      </c>
      <c r="AA260" s="146" t="s">
        <v>374</v>
      </c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</row>
    <row r="261" spans="1:51">
      <c r="A261" s="18">
        <v>45485</v>
      </c>
      <c r="C261" s="7" t="s">
        <v>53</v>
      </c>
      <c r="D261" s="15" t="s">
        <v>77</v>
      </c>
      <c r="E261" s="106"/>
      <c r="F261" s="4" t="s">
        <v>730</v>
      </c>
      <c r="H261" s="17" t="s">
        <v>463</v>
      </c>
      <c r="I261" s="4" t="s">
        <v>108</v>
      </c>
      <c r="J261" s="4" t="s">
        <v>731</v>
      </c>
      <c r="L261" s="19" t="s">
        <v>73</v>
      </c>
      <c r="M261" s="4">
        <v>500</v>
      </c>
      <c r="N261" s="19" t="s">
        <v>32</v>
      </c>
      <c r="O261" s="19" t="s">
        <v>33</v>
      </c>
      <c r="P261" s="23" t="s">
        <v>34</v>
      </c>
      <c r="Q261" s="24">
        <v>0.13</v>
      </c>
      <c r="R261" s="33">
        <f t="shared" si="35"/>
        <v>0.176991150442478</v>
      </c>
      <c r="S261" s="33">
        <f t="shared" si="36"/>
        <v>88.495575221239</v>
      </c>
      <c r="T261" s="107">
        <v>0.2</v>
      </c>
      <c r="U261" s="34">
        <f t="shared" si="33"/>
        <v>100</v>
      </c>
      <c r="V261" s="33">
        <f t="shared" si="37"/>
        <v>11.504424778761</v>
      </c>
      <c r="W261" s="33">
        <f t="shared" si="32"/>
        <v>11.5044247787611</v>
      </c>
      <c r="X261" s="33">
        <f t="shared" si="34"/>
        <v>1.4210854715202e-14</v>
      </c>
      <c r="Y261" s="4" t="s">
        <v>35</v>
      </c>
      <c r="Z261" s="4" t="s">
        <v>35</v>
      </c>
      <c r="AA261" s="146" t="s">
        <v>374</v>
      </c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</row>
    <row r="262" spans="1:51">
      <c r="A262" s="18">
        <v>45485</v>
      </c>
      <c r="C262" s="7" t="s">
        <v>53</v>
      </c>
      <c r="D262" s="15" t="s">
        <v>77</v>
      </c>
      <c r="E262" s="106"/>
      <c r="F262" s="4" t="s">
        <v>732</v>
      </c>
      <c r="H262" s="17" t="s">
        <v>463</v>
      </c>
      <c r="I262" s="4" t="s">
        <v>108</v>
      </c>
      <c r="J262" s="4" t="s">
        <v>733</v>
      </c>
      <c r="L262" s="19" t="s">
        <v>73</v>
      </c>
      <c r="M262" s="4">
        <v>50</v>
      </c>
      <c r="N262" s="19" t="s">
        <v>32</v>
      </c>
      <c r="O262" s="19" t="s">
        <v>33</v>
      </c>
      <c r="P262" s="23" t="s">
        <v>34</v>
      </c>
      <c r="Q262" s="24">
        <v>0.13</v>
      </c>
      <c r="R262" s="33">
        <f t="shared" si="35"/>
        <v>3.53982300884956</v>
      </c>
      <c r="S262" s="33">
        <f t="shared" si="36"/>
        <v>176.991150442478</v>
      </c>
      <c r="T262" s="107">
        <v>4</v>
      </c>
      <c r="U262" s="34">
        <f t="shared" si="33"/>
        <v>200</v>
      </c>
      <c r="V262" s="33">
        <f t="shared" si="37"/>
        <v>23.0088495575221</v>
      </c>
      <c r="W262" s="33">
        <f t="shared" si="32"/>
        <v>23.0088495575221</v>
      </c>
      <c r="X262" s="33">
        <f t="shared" si="34"/>
        <v>0</v>
      </c>
      <c r="Y262" s="4" t="s">
        <v>35</v>
      </c>
      <c r="Z262" s="4" t="s">
        <v>35</v>
      </c>
      <c r="AA262" s="146" t="s">
        <v>374</v>
      </c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</row>
    <row r="263" spans="1:51">
      <c r="A263" s="18">
        <v>45485</v>
      </c>
      <c r="C263" s="7" t="s">
        <v>53</v>
      </c>
      <c r="D263" s="15" t="s">
        <v>77</v>
      </c>
      <c r="E263" s="106"/>
      <c r="F263" s="4" t="s">
        <v>734</v>
      </c>
      <c r="H263" s="17" t="s">
        <v>463</v>
      </c>
      <c r="I263" s="4" t="s">
        <v>559</v>
      </c>
      <c r="J263" s="4" t="s">
        <v>735</v>
      </c>
      <c r="L263" s="19" t="s">
        <v>73</v>
      </c>
      <c r="M263" s="4">
        <v>50</v>
      </c>
      <c r="N263" s="19" t="s">
        <v>32</v>
      </c>
      <c r="O263" s="19" t="s">
        <v>33</v>
      </c>
      <c r="P263" s="23" t="s">
        <v>34</v>
      </c>
      <c r="Q263" s="24">
        <v>0.13</v>
      </c>
      <c r="R263" s="33">
        <f t="shared" si="35"/>
        <v>9.73451327433628</v>
      </c>
      <c r="S263" s="33">
        <f t="shared" si="36"/>
        <v>486.725663716814</v>
      </c>
      <c r="T263" s="107">
        <v>11</v>
      </c>
      <c r="U263" s="34">
        <f t="shared" si="33"/>
        <v>550</v>
      </c>
      <c r="V263" s="33">
        <f t="shared" si="37"/>
        <v>63.2743362831858</v>
      </c>
      <c r="W263" s="33">
        <f t="shared" si="32"/>
        <v>63.2743362831858</v>
      </c>
      <c r="X263" s="33">
        <f t="shared" si="34"/>
        <v>0</v>
      </c>
      <c r="Y263" s="4" t="s">
        <v>35</v>
      </c>
      <c r="Z263" s="4" t="s">
        <v>35</v>
      </c>
      <c r="AA263" s="146" t="s">
        <v>374</v>
      </c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</row>
    <row r="264" spans="1:51">
      <c r="A264" s="18">
        <v>45485</v>
      </c>
      <c r="C264" s="7" t="s">
        <v>53</v>
      </c>
      <c r="D264" s="15" t="s">
        <v>77</v>
      </c>
      <c r="E264" s="106"/>
      <c r="F264" s="4" t="s">
        <v>736</v>
      </c>
      <c r="H264" s="17" t="s">
        <v>463</v>
      </c>
      <c r="I264" s="4" t="s">
        <v>198</v>
      </c>
      <c r="J264" s="4" t="s">
        <v>737</v>
      </c>
      <c r="L264" s="19" t="s">
        <v>73</v>
      </c>
      <c r="M264" s="4">
        <v>100</v>
      </c>
      <c r="N264" s="19" t="s">
        <v>32</v>
      </c>
      <c r="O264" s="19" t="s">
        <v>33</v>
      </c>
      <c r="P264" s="23" t="s">
        <v>34</v>
      </c>
      <c r="Q264" s="24">
        <v>0.13</v>
      </c>
      <c r="R264" s="33">
        <f t="shared" si="35"/>
        <v>1.90265486725664</v>
      </c>
      <c r="S264" s="33">
        <f t="shared" si="36"/>
        <v>190.265486725664</v>
      </c>
      <c r="T264" s="107">
        <v>2.15</v>
      </c>
      <c r="U264" s="34">
        <f t="shared" si="33"/>
        <v>215</v>
      </c>
      <c r="V264" s="33">
        <f t="shared" si="37"/>
        <v>24.7345132743363</v>
      </c>
      <c r="W264" s="33">
        <f t="shared" si="32"/>
        <v>24.7345132743363</v>
      </c>
      <c r="X264" s="33">
        <f t="shared" si="34"/>
        <v>0</v>
      </c>
      <c r="Y264" s="4" t="s">
        <v>35</v>
      </c>
      <c r="Z264" s="4" t="s">
        <v>35</v>
      </c>
      <c r="AA264" s="146" t="s">
        <v>374</v>
      </c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</row>
    <row r="265" spans="1:51">
      <c r="A265" s="18">
        <v>45485</v>
      </c>
      <c r="C265" s="7" t="s">
        <v>53</v>
      </c>
      <c r="D265" s="15" t="s">
        <v>77</v>
      </c>
      <c r="E265" s="106"/>
      <c r="F265" s="4" t="s">
        <v>738</v>
      </c>
      <c r="H265" s="17" t="s">
        <v>463</v>
      </c>
      <c r="I265" s="4" t="s">
        <v>540</v>
      </c>
      <c r="J265" s="4" t="s">
        <v>739</v>
      </c>
      <c r="L265" s="19" t="s">
        <v>73</v>
      </c>
      <c r="M265" s="4">
        <v>30</v>
      </c>
      <c r="N265" s="19" t="s">
        <v>32</v>
      </c>
      <c r="O265" s="19" t="s">
        <v>33</v>
      </c>
      <c r="P265" s="23" t="s">
        <v>34</v>
      </c>
      <c r="Q265" s="24">
        <v>0.13</v>
      </c>
      <c r="R265" s="33">
        <f t="shared" si="35"/>
        <v>27.4336283185841</v>
      </c>
      <c r="S265" s="33">
        <f t="shared" si="36"/>
        <v>823.008849557522</v>
      </c>
      <c r="T265" s="107">
        <v>31</v>
      </c>
      <c r="U265" s="34">
        <f t="shared" si="33"/>
        <v>930</v>
      </c>
      <c r="V265" s="33">
        <f t="shared" si="37"/>
        <v>106.991150442478</v>
      </c>
      <c r="W265" s="33">
        <f t="shared" si="32"/>
        <v>106.991150442478</v>
      </c>
      <c r="X265" s="33">
        <f t="shared" si="34"/>
        <v>1.27897692436818e-13</v>
      </c>
      <c r="Y265" s="4" t="s">
        <v>35</v>
      </c>
      <c r="Z265" s="4" t="s">
        <v>35</v>
      </c>
      <c r="AA265" s="146" t="s">
        <v>374</v>
      </c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</row>
    <row r="266" spans="1:51">
      <c r="A266" s="18">
        <v>45485</v>
      </c>
      <c r="C266" s="7" t="s">
        <v>53</v>
      </c>
      <c r="D266" s="15" t="s">
        <v>77</v>
      </c>
      <c r="E266" s="106"/>
      <c r="F266" s="4" t="s">
        <v>740</v>
      </c>
      <c r="H266" s="17" t="s">
        <v>463</v>
      </c>
      <c r="I266" s="4" t="s">
        <v>338</v>
      </c>
      <c r="J266" s="4" t="s">
        <v>741</v>
      </c>
      <c r="L266" s="19" t="s">
        <v>73</v>
      </c>
      <c r="M266" s="4">
        <v>500</v>
      </c>
      <c r="N266" s="19" t="s">
        <v>32</v>
      </c>
      <c r="O266" s="19" t="s">
        <v>33</v>
      </c>
      <c r="P266" s="23" t="s">
        <v>34</v>
      </c>
      <c r="Q266" s="24">
        <v>0.13</v>
      </c>
      <c r="R266" s="33">
        <f t="shared" si="35"/>
        <v>0.106194690265487</v>
      </c>
      <c r="S266" s="33">
        <f t="shared" si="36"/>
        <v>53.0973451327434</v>
      </c>
      <c r="T266" s="107">
        <v>0.12</v>
      </c>
      <c r="U266" s="34">
        <f t="shared" si="33"/>
        <v>60</v>
      </c>
      <c r="V266" s="33">
        <f t="shared" si="37"/>
        <v>6.90265486725663</v>
      </c>
      <c r="W266" s="33">
        <f t="shared" si="32"/>
        <v>6.90265486725664</v>
      </c>
      <c r="X266" s="33">
        <f t="shared" si="34"/>
        <v>8.88178419700125e-15</v>
      </c>
      <c r="Y266" s="4" t="s">
        <v>35</v>
      </c>
      <c r="Z266" s="4" t="s">
        <v>35</v>
      </c>
      <c r="AA266" s="146" t="s">
        <v>374</v>
      </c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</row>
    <row r="267" spans="1:51">
      <c r="A267" s="18">
        <v>45485</v>
      </c>
      <c r="C267" s="7" t="s">
        <v>53</v>
      </c>
      <c r="D267" s="15" t="s">
        <v>77</v>
      </c>
      <c r="E267" s="106"/>
      <c r="F267" s="4" t="s">
        <v>742</v>
      </c>
      <c r="H267" s="17" t="s">
        <v>463</v>
      </c>
      <c r="I267" s="4" t="s">
        <v>743</v>
      </c>
      <c r="J267" s="4" t="s">
        <v>400</v>
      </c>
      <c r="L267" s="19" t="s">
        <v>73</v>
      </c>
      <c r="M267" s="4">
        <v>100</v>
      </c>
      <c r="N267" s="19" t="s">
        <v>32</v>
      </c>
      <c r="O267" s="19" t="s">
        <v>33</v>
      </c>
      <c r="P267" s="23" t="s">
        <v>34</v>
      </c>
      <c r="Q267" s="24">
        <v>0.13</v>
      </c>
      <c r="R267" s="33">
        <f t="shared" si="35"/>
        <v>0.194690265486726</v>
      </c>
      <c r="S267" s="33">
        <f t="shared" si="36"/>
        <v>19.4690265486726</v>
      </c>
      <c r="T267" s="107">
        <v>0.22</v>
      </c>
      <c r="U267" s="34">
        <f t="shared" si="33"/>
        <v>22</v>
      </c>
      <c r="V267" s="33">
        <f t="shared" si="37"/>
        <v>2.53097345132743</v>
      </c>
      <c r="W267" s="33">
        <f t="shared" si="32"/>
        <v>2.53097345132743</v>
      </c>
      <c r="X267" s="33">
        <f t="shared" si="34"/>
        <v>3.99680288865056e-15</v>
      </c>
      <c r="Y267" s="4" t="s">
        <v>35</v>
      </c>
      <c r="Z267" s="4" t="s">
        <v>35</v>
      </c>
      <c r="AA267" s="146" t="s">
        <v>374</v>
      </c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</row>
    <row r="268" spans="1:51">
      <c r="A268" s="18">
        <v>45485</v>
      </c>
      <c r="C268" s="7" t="s">
        <v>53</v>
      </c>
      <c r="D268" s="15" t="s">
        <v>77</v>
      </c>
      <c r="E268" s="106"/>
      <c r="F268" s="4" t="s">
        <v>744</v>
      </c>
      <c r="H268" s="17" t="s">
        <v>463</v>
      </c>
      <c r="I268" s="4" t="s">
        <v>743</v>
      </c>
      <c r="J268" s="4" t="s">
        <v>745</v>
      </c>
      <c r="L268" s="19" t="s">
        <v>73</v>
      </c>
      <c r="M268" s="4">
        <v>100</v>
      </c>
      <c r="N268" s="19" t="s">
        <v>32</v>
      </c>
      <c r="O268" s="19" t="s">
        <v>33</v>
      </c>
      <c r="P268" s="23" t="s">
        <v>34</v>
      </c>
      <c r="Q268" s="24">
        <v>0.13</v>
      </c>
      <c r="R268" s="33">
        <f t="shared" si="35"/>
        <v>6.19469026548673</v>
      </c>
      <c r="S268" s="33">
        <f t="shared" si="36"/>
        <v>619.469026548673</v>
      </c>
      <c r="T268" s="107">
        <v>7</v>
      </c>
      <c r="U268" s="34">
        <f t="shared" si="33"/>
        <v>700</v>
      </c>
      <c r="V268" s="33">
        <f t="shared" si="37"/>
        <v>80.5309734513273</v>
      </c>
      <c r="W268" s="33">
        <f t="shared" si="32"/>
        <v>80.5309734513274</v>
      </c>
      <c r="X268" s="33">
        <f t="shared" si="34"/>
        <v>1.13686837721616e-13</v>
      </c>
      <c r="Y268" s="4" t="s">
        <v>35</v>
      </c>
      <c r="Z268" s="4" t="s">
        <v>35</v>
      </c>
      <c r="AA268" s="146" t="s">
        <v>374</v>
      </c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</row>
    <row r="269" spans="1:51">
      <c r="A269" s="18">
        <v>45485</v>
      </c>
      <c r="C269" s="7" t="s">
        <v>53</v>
      </c>
      <c r="D269" s="15" t="s">
        <v>77</v>
      </c>
      <c r="E269" s="106"/>
      <c r="F269" s="4" t="s">
        <v>424</v>
      </c>
      <c r="H269" s="17" t="s">
        <v>463</v>
      </c>
      <c r="I269" s="4" t="s">
        <v>425</v>
      </c>
      <c r="J269" s="4" t="s">
        <v>426</v>
      </c>
      <c r="L269" s="19" t="s">
        <v>73</v>
      </c>
      <c r="M269" s="4">
        <v>25</v>
      </c>
      <c r="N269" s="19" t="s">
        <v>32</v>
      </c>
      <c r="O269" s="19" t="s">
        <v>33</v>
      </c>
      <c r="P269" s="23" t="s">
        <v>34</v>
      </c>
      <c r="Q269" s="24">
        <v>0.13</v>
      </c>
      <c r="R269" s="33">
        <f t="shared" si="35"/>
        <v>67.2566371681416</v>
      </c>
      <c r="S269" s="33">
        <f t="shared" si="36"/>
        <v>1681.41592920354</v>
      </c>
      <c r="T269" s="107">
        <v>76</v>
      </c>
      <c r="U269" s="34">
        <f t="shared" si="33"/>
        <v>1900</v>
      </c>
      <c r="V269" s="33">
        <f t="shared" si="37"/>
        <v>218.58407079646</v>
      </c>
      <c r="W269" s="33">
        <f t="shared" si="32"/>
        <v>218.58407079646</v>
      </c>
      <c r="X269" s="33">
        <f t="shared" si="34"/>
        <v>0</v>
      </c>
      <c r="Y269" s="4" t="s">
        <v>35</v>
      </c>
      <c r="Z269" s="4" t="s">
        <v>35</v>
      </c>
      <c r="AA269" s="146" t="s">
        <v>374</v>
      </c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</row>
    <row r="270" spans="1:51">
      <c r="A270" s="18">
        <v>45485</v>
      </c>
      <c r="C270" s="7" t="s">
        <v>53</v>
      </c>
      <c r="D270" s="15" t="s">
        <v>77</v>
      </c>
      <c r="E270" s="106"/>
      <c r="F270" s="4" t="s">
        <v>746</v>
      </c>
      <c r="H270" s="17" t="s">
        <v>463</v>
      </c>
      <c r="I270" s="4" t="s">
        <v>425</v>
      </c>
      <c r="J270" s="4" t="s">
        <v>747</v>
      </c>
      <c r="L270" s="19" t="s">
        <v>73</v>
      </c>
      <c r="M270" s="4">
        <v>50</v>
      </c>
      <c r="N270" s="19" t="s">
        <v>32</v>
      </c>
      <c r="O270" s="19" t="s">
        <v>33</v>
      </c>
      <c r="P270" s="23" t="s">
        <v>34</v>
      </c>
      <c r="Q270" s="24">
        <v>0.13</v>
      </c>
      <c r="R270" s="33">
        <f t="shared" si="35"/>
        <v>0.707964601769912</v>
      </c>
      <c r="S270" s="33">
        <f t="shared" si="36"/>
        <v>35.3982300884956</v>
      </c>
      <c r="T270" s="107">
        <v>0.8</v>
      </c>
      <c r="U270" s="34">
        <f t="shared" si="33"/>
        <v>40</v>
      </c>
      <c r="V270" s="33">
        <f t="shared" si="37"/>
        <v>4.60176991150442</v>
      </c>
      <c r="W270" s="33">
        <f t="shared" si="32"/>
        <v>4.60176991150443</v>
      </c>
      <c r="X270" s="33">
        <f t="shared" si="34"/>
        <v>0</v>
      </c>
      <c r="Y270" s="4" t="s">
        <v>35</v>
      </c>
      <c r="Z270" s="4" t="s">
        <v>35</v>
      </c>
      <c r="AA270" s="146" t="s">
        <v>374</v>
      </c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</row>
    <row r="271" spans="1:51">
      <c r="A271" s="18">
        <v>45485</v>
      </c>
      <c r="C271" s="7" t="s">
        <v>53</v>
      </c>
      <c r="D271" s="15" t="s">
        <v>77</v>
      </c>
      <c r="E271" s="106"/>
      <c r="F271" s="4" t="s">
        <v>748</v>
      </c>
      <c r="H271" s="17" t="s">
        <v>463</v>
      </c>
      <c r="I271" s="4" t="s">
        <v>425</v>
      </c>
      <c r="J271" s="4" t="s">
        <v>749</v>
      </c>
      <c r="L271" s="19" t="s">
        <v>73</v>
      </c>
      <c r="M271" s="4">
        <v>30</v>
      </c>
      <c r="N271" s="19" t="s">
        <v>32</v>
      </c>
      <c r="O271" s="19" t="s">
        <v>33</v>
      </c>
      <c r="P271" s="23" t="s">
        <v>34</v>
      </c>
      <c r="Q271" s="24">
        <v>0.13</v>
      </c>
      <c r="R271" s="33">
        <f t="shared" si="35"/>
        <v>4.86725663716814</v>
      </c>
      <c r="S271" s="33">
        <f t="shared" si="36"/>
        <v>146.017699115044</v>
      </c>
      <c r="T271" s="107">
        <v>5.5</v>
      </c>
      <c r="U271" s="34">
        <f t="shared" si="33"/>
        <v>165</v>
      </c>
      <c r="V271" s="33">
        <f t="shared" si="37"/>
        <v>18.9823008849557</v>
      </c>
      <c r="W271" s="33">
        <f t="shared" si="32"/>
        <v>18.9823008849558</v>
      </c>
      <c r="X271" s="33">
        <f t="shared" si="34"/>
        <v>0</v>
      </c>
      <c r="Y271" s="4" t="s">
        <v>35</v>
      </c>
      <c r="Z271" s="4" t="s">
        <v>35</v>
      </c>
      <c r="AA271" s="146" t="s">
        <v>374</v>
      </c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</row>
    <row r="272" spans="1:51">
      <c r="A272" s="18">
        <v>45488</v>
      </c>
      <c r="C272" s="7" t="s">
        <v>53</v>
      </c>
      <c r="D272" s="15" t="s">
        <v>77</v>
      </c>
      <c r="E272" s="106"/>
      <c r="F272" s="4" t="s">
        <v>750</v>
      </c>
      <c r="H272" s="17" t="s">
        <v>463</v>
      </c>
      <c r="I272" s="4" t="s">
        <v>751</v>
      </c>
      <c r="J272" s="4" t="s">
        <v>752</v>
      </c>
      <c r="L272" s="19" t="s">
        <v>73</v>
      </c>
      <c r="M272" s="4">
        <v>1</v>
      </c>
      <c r="N272" s="19" t="s">
        <v>32</v>
      </c>
      <c r="O272" s="19" t="s">
        <v>33</v>
      </c>
      <c r="P272" s="23" t="s">
        <v>34</v>
      </c>
      <c r="Q272" s="24">
        <v>0.13</v>
      </c>
      <c r="R272" s="33">
        <f t="shared" si="35"/>
        <v>424.778761061947</v>
      </c>
      <c r="S272" s="33">
        <f t="shared" si="36"/>
        <v>424.778761061947</v>
      </c>
      <c r="T272" s="107">
        <v>480</v>
      </c>
      <c r="U272" s="34">
        <f t="shared" si="33"/>
        <v>480</v>
      </c>
      <c r="V272" s="33">
        <f t="shared" si="37"/>
        <v>55.221238938053</v>
      </c>
      <c r="W272" s="33">
        <f t="shared" si="32"/>
        <v>55.2212389380531</v>
      </c>
      <c r="X272" s="33">
        <f t="shared" si="34"/>
        <v>7.105427357601e-14</v>
      </c>
      <c r="Y272" s="4" t="s">
        <v>35</v>
      </c>
      <c r="Z272" s="4" t="s">
        <v>35</v>
      </c>
      <c r="AA272" s="146" t="s">
        <v>374</v>
      </c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</row>
    <row r="273" spans="1:51">
      <c r="A273" s="18">
        <v>45489</v>
      </c>
      <c r="C273" s="7" t="s">
        <v>53</v>
      </c>
      <c r="D273" s="15" t="s">
        <v>60</v>
      </c>
      <c r="E273" s="106"/>
      <c r="F273" s="4" t="s">
        <v>753</v>
      </c>
      <c r="H273" s="17" t="s">
        <v>463</v>
      </c>
      <c r="I273" s="4" t="s">
        <v>754</v>
      </c>
      <c r="J273" s="4" t="s">
        <v>755</v>
      </c>
      <c r="L273" s="19" t="s">
        <v>73</v>
      </c>
      <c r="M273" s="4">
        <v>1</v>
      </c>
      <c r="N273" s="4" t="s">
        <v>57</v>
      </c>
      <c r="O273" s="19" t="s">
        <v>33</v>
      </c>
      <c r="P273" s="23" t="s">
        <v>34</v>
      </c>
      <c r="Q273" s="24">
        <v>0.13</v>
      </c>
      <c r="R273" s="33">
        <f t="shared" si="35"/>
        <v>654.867256637168</v>
      </c>
      <c r="S273" s="33">
        <f t="shared" si="36"/>
        <v>654.867256637168</v>
      </c>
      <c r="T273" s="107">
        <v>740</v>
      </c>
      <c r="U273" s="34">
        <f t="shared" si="33"/>
        <v>740</v>
      </c>
      <c r="V273" s="33">
        <f t="shared" si="37"/>
        <v>85.1327433628318</v>
      </c>
      <c r="W273" s="33">
        <f t="shared" si="32"/>
        <v>85.1327433628319</v>
      </c>
      <c r="X273" s="33">
        <f t="shared" si="34"/>
        <v>0</v>
      </c>
      <c r="Y273" s="4" t="s">
        <v>35</v>
      </c>
      <c r="Z273" s="4" t="s">
        <v>35</v>
      </c>
      <c r="AA273" s="146" t="s">
        <v>374</v>
      </c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</row>
    <row r="274" spans="1:51">
      <c r="A274" s="18">
        <v>45489</v>
      </c>
      <c r="C274" s="7" t="s">
        <v>53</v>
      </c>
      <c r="D274" s="15" t="s">
        <v>60</v>
      </c>
      <c r="E274" s="106"/>
      <c r="F274" s="4" t="s">
        <v>756</v>
      </c>
      <c r="H274" s="17" t="s">
        <v>463</v>
      </c>
      <c r="I274" s="4" t="s">
        <v>606</v>
      </c>
      <c r="J274" s="4" t="s">
        <v>757</v>
      </c>
      <c r="L274" s="19" t="s">
        <v>73</v>
      </c>
      <c r="M274" s="4">
        <v>1</v>
      </c>
      <c r="N274" s="19" t="s">
        <v>32</v>
      </c>
      <c r="O274" s="19" t="s">
        <v>33</v>
      </c>
      <c r="P274" s="23" t="s">
        <v>34</v>
      </c>
      <c r="Q274" s="24">
        <v>0.13</v>
      </c>
      <c r="R274" s="33">
        <f t="shared" si="35"/>
        <v>26.5486725663717</v>
      </c>
      <c r="S274" s="33">
        <f t="shared" si="36"/>
        <v>26.5486725663717</v>
      </c>
      <c r="T274" s="107">
        <v>30</v>
      </c>
      <c r="U274" s="34">
        <f t="shared" ref="U274:U281" si="38">T274*M274</f>
        <v>30</v>
      </c>
      <c r="V274" s="33">
        <f t="shared" si="37"/>
        <v>3.45132743362831</v>
      </c>
      <c r="W274" s="33">
        <f t="shared" si="32"/>
        <v>3.45132743362832</v>
      </c>
      <c r="X274" s="33">
        <f t="shared" si="34"/>
        <v>4.44089209850063e-15</v>
      </c>
      <c r="Y274" s="4" t="s">
        <v>35</v>
      </c>
      <c r="Z274" s="4" t="s">
        <v>35</v>
      </c>
      <c r="AA274" s="146" t="s">
        <v>374</v>
      </c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</row>
    <row r="275" spans="1:51">
      <c r="A275" s="18">
        <v>45489</v>
      </c>
      <c r="C275" s="7" t="s">
        <v>53</v>
      </c>
      <c r="D275" s="15" t="s">
        <v>54</v>
      </c>
      <c r="E275" s="106"/>
      <c r="F275" s="4" t="s">
        <v>758</v>
      </c>
      <c r="H275" s="17" t="s">
        <v>463</v>
      </c>
      <c r="I275" s="4" t="s">
        <v>759</v>
      </c>
      <c r="J275" s="4" t="s">
        <v>760</v>
      </c>
      <c r="L275" s="19" t="s">
        <v>73</v>
      </c>
      <c r="M275" s="4">
        <v>1000</v>
      </c>
      <c r="N275" s="19" t="s">
        <v>32</v>
      </c>
      <c r="O275" s="19" t="s">
        <v>33</v>
      </c>
      <c r="P275" s="23" t="s">
        <v>34</v>
      </c>
      <c r="Q275" s="24">
        <v>0.13</v>
      </c>
      <c r="R275" s="33">
        <f t="shared" si="35"/>
        <v>0.0442477876106195</v>
      </c>
      <c r="S275" s="33">
        <f t="shared" si="36"/>
        <v>44.2477876106195</v>
      </c>
      <c r="T275" s="107">
        <v>0.05</v>
      </c>
      <c r="U275" s="34">
        <f t="shared" si="38"/>
        <v>50</v>
      </c>
      <c r="V275" s="33">
        <f t="shared" si="37"/>
        <v>5.75221238938052</v>
      </c>
      <c r="W275" s="33">
        <f t="shared" si="32"/>
        <v>5.75221238938053</v>
      </c>
      <c r="X275" s="33">
        <f t="shared" si="34"/>
        <v>7.105427357601e-15</v>
      </c>
      <c r="Y275" s="4" t="s">
        <v>35</v>
      </c>
      <c r="Z275" s="4" t="s">
        <v>35</v>
      </c>
      <c r="AA275" s="146" t="s">
        <v>374</v>
      </c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</row>
    <row r="276" spans="1:51">
      <c r="A276" s="18">
        <v>45489</v>
      </c>
      <c r="C276" s="7" t="s">
        <v>53</v>
      </c>
      <c r="D276" s="15" t="s">
        <v>54</v>
      </c>
      <c r="E276" s="106"/>
      <c r="F276" s="4" t="s">
        <v>761</v>
      </c>
      <c r="H276" s="17" t="s">
        <v>463</v>
      </c>
      <c r="I276" s="4" t="s">
        <v>509</v>
      </c>
      <c r="J276" s="4" t="s">
        <v>762</v>
      </c>
      <c r="L276" s="19" t="s">
        <v>73</v>
      </c>
      <c r="M276" s="4">
        <v>200</v>
      </c>
      <c r="N276" s="19" t="s">
        <v>32</v>
      </c>
      <c r="O276" s="19" t="s">
        <v>33</v>
      </c>
      <c r="P276" s="23" t="s">
        <v>34</v>
      </c>
      <c r="Q276" s="24">
        <v>0.13</v>
      </c>
      <c r="R276" s="33">
        <f t="shared" si="35"/>
        <v>0.0353982300884956</v>
      </c>
      <c r="S276" s="33">
        <f t="shared" si="36"/>
        <v>7.07964601769912</v>
      </c>
      <c r="T276" s="107">
        <v>0.04</v>
      </c>
      <c r="U276" s="34">
        <f t="shared" si="38"/>
        <v>8</v>
      </c>
      <c r="V276" s="33">
        <f t="shared" si="37"/>
        <v>0.920353982300884</v>
      </c>
      <c r="W276" s="33">
        <f t="shared" si="32"/>
        <v>0.920353982300885</v>
      </c>
      <c r="X276" s="33">
        <f t="shared" si="34"/>
        <v>1.55431223447522e-15</v>
      </c>
      <c r="Y276" s="4" t="s">
        <v>35</v>
      </c>
      <c r="Z276" s="4" t="s">
        <v>35</v>
      </c>
      <c r="AA276" s="146" t="s">
        <v>374</v>
      </c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</row>
    <row r="277" spans="1:51">
      <c r="A277" s="18">
        <v>45489</v>
      </c>
      <c r="C277" s="7" t="s">
        <v>53</v>
      </c>
      <c r="D277" s="15" t="s">
        <v>54</v>
      </c>
      <c r="E277" s="106"/>
      <c r="F277" s="4" t="s">
        <v>763</v>
      </c>
      <c r="H277" s="17" t="s">
        <v>463</v>
      </c>
      <c r="I277" s="4" t="s">
        <v>509</v>
      </c>
      <c r="J277" s="4" t="s">
        <v>764</v>
      </c>
      <c r="L277" s="19" t="s">
        <v>73</v>
      </c>
      <c r="M277" s="4">
        <v>200</v>
      </c>
      <c r="N277" s="19" t="s">
        <v>32</v>
      </c>
      <c r="O277" s="19" t="s">
        <v>33</v>
      </c>
      <c r="P277" s="23" t="s">
        <v>34</v>
      </c>
      <c r="Q277" s="24">
        <v>0.13</v>
      </c>
      <c r="R277" s="33">
        <f t="shared" si="35"/>
        <v>0.0353982300884956</v>
      </c>
      <c r="S277" s="33">
        <f t="shared" si="36"/>
        <v>7.07964601769912</v>
      </c>
      <c r="T277" s="107">
        <v>0.04</v>
      </c>
      <c r="U277" s="34">
        <f t="shared" si="38"/>
        <v>8</v>
      </c>
      <c r="V277" s="33">
        <f t="shared" si="37"/>
        <v>0.920353982300884</v>
      </c>
      <c r="W277" s="33">
        <f t="shared" si="32"/>
        <v>0.920353982300885</v>
      </c>
      <c r="X277" s="33">
        <f t="shared" si="34"/>
        <v>1.55431223447522e-15</v>
      </c>
      <c r="Y277" s="4" t="s">
        <v>35</v>
      </c>
      <c r="Z277" s="4" t="s">
        <v>35</v>
      </c>
      <c r="AA277" s="146" t="s">
        <v>374</v>
      </c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</row>
    <row r="278" spans="1:51">
      <c r="A278" s="18">
        <v>45489</v>
      </c>
      <c r="C278" s="7" t="s">
        <v>53</v>
      </c>
      <c r="D278" s="15" t="s">
        <v>54</v>
      </c>
      <c r="E278" s="106"/>
      <c r="F278" s="4" t="s">
        <v>765</v>
      </c>
      <c r="H278" s="17" t="s">
        <v>463</v>
      </c>
      <c r="I278" s="4" t="s">
        <v>509</v>
      </c>
      <c r="J278" s="4" t="s">
        <v>766</v>
      </c>
      <c r="L278" s="19" t="s">
        <v>73</v>
      </c>
      <c r="M278" s="4">
        <v>200</v>
      </c>
      <c r="N278" s="19" t="s">
        <v>32</v>
      </c>
      <c r="O278" s="19" t="s">
        <v>33</v>
      </c>
      <c r="P278" s="23" t="s">
        <v>34</v>
      </c>
      <c r="Q278" s="24">
        <v>0.13</v>
      </c>
      <c r="R278" s="33">
        <f t="shared" si="35"/>
        <v>0.0707964601769912</v>
      </c>
      <c r="S278" s="33">
        <f t="shared" si="36"/>
        <v>14.1592920353982</v>
      </c>
      <c r="T278" s="107">
        <v>0.08</v>
      </c>
      <c r="U278" s="34">
        <f t="shared" si="38"/>
        <v>16</v>
      </c>
      <c r="V278" s="33">
        <f t="shared" si="37"/>
        <v>1.84070796460177</v>
      </c>
      <c r="W278" s="33">
        <f t="shared" si="32"/>
        <v>1.84070796460177</v>
      </c>
      <c r="X278" s="33">
        <f t="shared" si="34"/>
        <v>3.10862446895044e-15</v>
      </c>
      <c r="Y278" s="4" t="s">
        <v>35</v>
      </c>
      <c r="Z278" s="4" t="s">
        <v>35</v>
      </c>
      <c r="AA278" s="146" t="s">
        <v>374</v>
      </c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</row>
    <row r="279" spans="1:51">
      <c r="A279" s="18">
        <v>45489</v>
      </c>
      <c r="C279" s="7" t="s">
        <v>53</v>
      </c>
      <c r="D279" s="15" t="s">
        <v>54</v>
      </c>
      <c r="E279" s="106"/>
      <c r="F279" s="4" t="s">
        <v>767</v>
      </c>
      <c r="H279" s="17" t="s">
        <v>463</v>
      </c>
      <c r="I279" s="4" t="s">
        <v>509</v>
      </c>
      <c r="J279" s="4" t="s">
        <v>768</v>
      </c>
      <c r="L279" s="19" t="s">
        <v>73</v>
      </c>
      <c r="M279" s="4">
        <v>200</v>
      </c>
      <c r="N279" s="19" t="s">
        <v>32</v>
      </c>
      <c r="O279" s="19" t="s">
        <v>33</v>
      </c>
      <c r="P279" s="23" t="s">
        <v>34</v>
      </c>
      <c r="Q279" s="24">
        <v>0.13</v>
      </c>
      <c r="R279" s="33">
        <f t="shared" si="35"/>
        <v>0.0707964601769912</v>
      </c>
      <c r="S279" s="33">
        <f t="shared" si="36"/>
        <v>14.1592920353982</v>
      </c>
      <c r="T279" s="107">
        <v>0.08</v>
      </c>
      <c r="U279" s="34">
        <f t="shared" si="38"/>
        <v>16</v>
      </c>
      <c r="V279" s="33">
        <f t="shared" si="37"/>
        <v>1.84070796460177</v>
      </c>
      <c r="W279" s="33">
        <f t="shared" si="32"/>
        <v>1.84070796460177</v>
      </c>
      <c r="X279" s="33">
        <f t="shared" si="34"/>
        <v>3.10862446895044e-15</v>
      </c>
      <c r="Y279" s="4" t="s">
        <v>35</v>
      </c>
      <c r="Z279" s="4" t="s">
        <v>35</v>
      </c>
      <c r="AA279" s="146" t="s">
        <v>374</v>
      </c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</row>
    <row r="280" spans="1:51">
      <c r="A280" s="18">
        <v>45489</v>
      </c>
      <c r="C280" s="7" t="s">
        <v>53</v>
      </c>
      <c r="D280" s="15" t="s">
        <v>54</v>
      </c>
      <c r="E280" s="106"/>
      <c r="F280" s="4" t="s">
        <v>769</v>
      </c>
      <c r="H280" s="17" t="s">
        <v>463</v>
      </c>
      <c r="I280" s="4" t="s">
        <v>103</v>
      </c>
      <c r="J280" s="4" t="s">
        <v>770</v>
      </c>
      <c r="L280" s="19" t="s">
        <v>73</v>
      </c>
      <c r="M280" s="4">
        <v>1000</v>
      </c>
      <c r="N280" s="19" t="s">
        <v>32</v>
      </c>
      <c r="O280" s="19" t="s">
        <v>33</v>
      </c>
      <c r="P280" s="23" t="s">
        <v>34</v>
      </c>
      <c r="Q280" s="24">
        <v>0.13</v>
      </c>
      <c r="R280" s="33">
        <f t="shared" si="35"/>
        <v>0.0442477876106195</v>
      </c>
      <c r="S280" s="33">
        <f t="shared" si="36"/>
        <v>44.2477876106195</v>
      </c>
      <c r="T280" s="107">
        <v>0.05</v>
      </c>
      <c r="U280" s="34">
        <f t="shared" si="38"/>
        <v>50</v>
      </c>
      <c r="V280" s="33">
        <f t="shared" si="37"/>
        <v>5.75221238938052</v>
      </c>
      <c r="W280" s="33">
        <f t="shared" si="32"/>
        <v>5.75221238938053</v>
      </c>
      <c r="X280" s="33">
        <f t="shared" si="34"/>
        <v>7.105427357601e-15</v>
      </c>
      <c r="Y280" s="4" t="s">
        <v>35</v>
      </c>
      <c r="Z280" s="4" t="s">
        <v>35</v>
      </c>
      <c r="AA280" s="146" t="s">
        <v>374</v>
      </c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</row>
    <row r="281" spans="1:51">
      <c r="A281" s="18">
        <v>45489</v>
      </c>
      <c r="C281" s="7" t="s">
        <v>53</v>
      </c>
      <c r="D281" s="15" t="s">
        <v>54</v>
      </c>
      <c r="E281" s="106"/>
      <c r="F281" s="4" t="s">
        <v>771</v>
      </c>
      <c r="H281" s="17" t="s">
        <v>463</v>
      </c>
      <c r="I281" s="4" t="s">
        <v>103</v>
      </c>
      <c r="J281" s="4" t="s">
        <v>772</v>
      </c>
      <c r="L281" s="19" t="s">
        <v>73</v>
      </c>
      <c r="M281" s="4">
        <v>1000</v>
      </c>
      <c r="N281" s="19" t="s">
        <v>32</v>
      </c>
      <c r="O281" s="19" t="s">
        <v>33</v>
      </c>
      <c r="P281" s="23" t="s">
        <v>34</v>
      </c>
      <c r="Q281" s="24">
        <v>0.13</v>
      </c>
      <c r="R281" s="33">
        <f t="shared" si="35"/>
        <v>0.0442477876106195</v>
      </c>
      <c r="S281" s="33">
        <f t="shared" si="36"/>
        <v>44.2477876106195</v>
      </c>
      <c r="T281" s="107">
        <v>0.05</v>
      </c>
      <c r="U281" s="34">
        <f t="shared" si="38"/>
        <v>50</v>
      </c>
      <c r="V281" s="33">
        <f t="shared" si="37"/>
        <v>5.75221238938052</v>
      </c>
      <c r="W281" s="33">
        <f t="shared" si="32"/>
        <v>5.75221238938053</v>
      </c>
      <c r="X281" s="33">
        <f t="shared" si="34"/>
        <v>7.105427357601e-15</v>
      </c>
      <c r="Y281" s="4" t="s">
        <v>35</v>
      </c>
      <c r="Z281" s="4" t="s">
        <v>35</v>
      </c>
      <c r="AA281" s="146" t="s">
        <v>374</v>
      </c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</row>
    <row r="282" spans="1:51">
      <c r="A282" s="18">
        <v>45502</v>
      </c>
      <c r="C282" s="7" t="s">
        <v>53</v>
      </c>
      <c r="D282" s="15" t="s">
        <v>60</v>
      </c>
      <c r="E282" s="106"/>
      <c r="F282" s="19" t="s">
        <v>773</v>
      </c>
      <c r="H282" s="17" t="s">
        <v>463</v>
      </c>
      <c r="I282" s="19" t="s">
        <v>774</v>
      </c>
      <c r="J282" s="19" t="s">
        <v>775</v>
      </c>
      <c r="L282" s="4" t="s">
        <v>611</v>
      </c>
      <c r="M282" s="4">
        <v>1</v>
      </c>
      <c r="N282" s="19" t="s">
        <v>32</v>
      </c>
      <c r="O282" s="19" t="s">
        <v>33</v>
      </c>
      <c r="P282" s="23" t="s">
        <v>34</v>
      </c>
      <c r="Q282" s="24">
        <v>0.13</v>
      </c>
      <c r="R282" s="33">
        <f t="shared" si="35"/>
        <v>5.30973451327434</v>
      </c>
      <c r="S282" s="33">
        <f t="shared" si="36"/>
        <v>5.30973451327434</v>
      </c>
      <c r="T282" s="107">
        <v>6</v>
      </c>
      <c r="U282" s="34">
        <v>6</v>
      </c>
      <c r="V282" s="33">
        <f t="shared" si="37"/>
        <v>0.690265486725663</v>
      </c>
      <c r="W282" s="33">
        <f t="shared" si="32"/>
        <v>0.690265486725664</v>
      </c>
      <c r="X282" s="33">
        <f t="shared" si="34"/>
        <v>0</v>
      </c>
      <c r="Y282" s="4" t="s">
        <v>35</v>
      </c>
      <c r="Z282" s="4" t="s">
        <v>35</v>
      </c>
      <c r="AA282" s="146" t="s">
        <v>374</v>
      </c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</row>
    <row r="283" spans="1:51">
      <c r="A283" s="18">
        <v>45502</v>
      </c>
      <c r="C283" s="7" t="s">
        <v>53</v>
      </c>
      <c r="D283" s="15" t="s">
        <v>77</v>
      </c>
      <c r="E283" s="106"/>
      <c r="F283" s="19" t="s">
        <v>776</v>
      </c>
      <c r="H283" s="17" t="s">
        <v>463</v>
      </c>
      <c r="I283" s="19" t="s">
        <v>108</v>
      </c>
      <c r="J283" s="19" t="s">
        <v>777</v>
      </c>
      <c r="L283" s="19" t="s">
        <v>73</v>
      </c>
      <c r="M283" s="19">
        <v>20</v>
      </c>
      <c r="N283" s="19" t="s">
        <v>32</v>
      </c>
      <c r="O283" s="19" t="s">
        <v>33</v>
      </c>
      <c r="P283" s="23" t="s">
        <v>34</v>
      </c>
      <c r="Q283" s="24">
        <v>0.13</v>
      </c>
      <c r="R283" s="33">
        <f t="shared" si="35"/>
        <v>0.486725663716814</v>
      </c>
      <c r="S283" s="33">
        <v>9.74451</v>
      </c>
      <c r="T283" s="107">
        <v>0.55</v>
      </c>
      <c r="U283" s="34">
        <f>T283*M283</f>
        <v>11</v>
      </c>
      <c r="V283" s="33">
        <f t="shared" si="37"/>
        <v>1.25549</v>
      </c>
      <c r="W283" s="33">
        <f t="shared" si="32"/>
        <v>1.26548672566372</v>
      </c>
      <c r="X283" s="33">
        <f t="shared" si="34"/>
        <v>0.00999672566371701</v>
      </c>
      <c r="Y283" s="4" t="s">
        <v>35</v>
      </c>
      <c r="Z283" s="4" t="s">
        <v>35</v>
      </c>
      <c r="AA283" s="146" t="s">
        <v>374</v>
      </c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</row>
    <row r="284" spans="1:51">
      <c r="A284" s="18">
        <v>45502</v>
      </c>
      <c r="C284" s="7" t="s">
        <v>53</v>
      </c>
      <c r="D284" s="15" t="s">
        <v>77</v>
      </c>
      <c r="E284" s="106"/>
      <c r="F284" s="19" t="s">
        <v>778</v>
      </c>
      <c r="H284" s="17" t="s">
        <v>463</v>
      </c>
      <c r="I284" s="19" t="s">
        <v>108</v>
      </c>
      <c r="J284" s="19" t="s">
        <v>779</v>
      </c>
      <c r="L284" s="19" t="s">
        <v>73</v>
      </c>
      <c r="M284" s="19">
        <v>20</v>
      </c>
      <c r="N284" s="19" t="s">
        <v>32</v>
      </c>
      <c r="O284" s="19" t="s">
        <v>33</v>
      </c>
      <c r="P284" s="23" t="s">
        <v>34</v>
      </c>
      <c r="Q284" s="24">
        <v>0.13</v>
      </c>
      <c r="R284" s="33">
        <f t="shared" si="35"/>
        <v>7.96460176991151</v>
      </c>
      <c r="S284" s="33">
        <f t="shared" si="36"/>
        <v>159.29203539823</v>
      </c>
      <c r="T284" s="107">
        <v>9</v>
      </c>
      <c r="U284" s="34">
        <f t="shared" ref="U284:U346" si="39">T284*M284</f>
        <v>180</v>
      </c>
      <c r="V284" s="33">
        <f t="shared" si="37"/>
        <v>20.7079646017699</v>
      </c>
      <c r="W284" s="33">
        <f t="shared" si="32"/>
        <v>20.7079646017699</v>
      </c>
      <c r="X284" s="33">
        <f t="shared" si="34"/>
        <v>0</v>
      </c>
      <c r="Y284" s="4" t="s">
        <v>35</v>
      </c>
      <c r="Z284" s="4" t="s">
        <v>35</v>
      </c>
      <c r="AA284" s="146" t="s">
        <v>374</v>
      </c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</row>
    <row r="285" spans="1:51">
      <c r="A285" s="18">
        <v>45502</v>
      </c>
      <c r="C285" s="7" t="s">
        <v>53</v>
      </c>
      <c r="D285" s="15" t="s">
        <v>77</v>
      </c>
      <c r="E285" s="106"/>
      <c r="F285" s="19" t="s">
        <v>780</v>
      </c>
      <c r="H285" s="17" t="s">
        <v>463</v>
      </c>
      <c r="I285" s="19" t="s">
        <v>108</v>
      </c>
      <c r="J285" s="19" t="s">
        <v>781</v>
      </c>
      <c r="L285" s="19" t="s">
        <v>73</v>
      </c>
      <c r="M285" s="19">
        <v>20</v>
      </c>
      <c r="N285" s="19" t="s">
        <v>32</v>
      </c>
      <c r="O285" s="19" t="s">
        <v>33</v>
      </c>
      <c r="P285" s="23" t="s">
        <v>34</v>
      </c>
      <c r="Q285" s="24">
        <v>0.13</v>
      </c>
      <c r="R285" s="33">
        <f t="shared" si="35"/>
        <v>3.36283185840708</v>
      </c>
      <c r="S285" s="33">
        <f t="shared" si="36"/>
        <v>67.2566371681416</v>
      </c>
      <c r="T285" s="107">
        <v>3.8</v>
      </c>
      <c r="U285" s="34">
        <f t="shared" si="39"/>
        <v>76</v>
      </c>
      <c r="V285" s="33">
        <f t="shared" si="37"/>
        <v>8.74336283185841</v>
      </c>
      <c r="W285" s="33">
        <f t="shared" si="32"/>
        <v>8.74336283185841</v>
      </c>
      <c r="X285" s="33">
        <f t="shared" si="34"/>
        <v>0</v>
      </c>
      <c r="Y285" s="4" t="s">
        <v>35</v>
      </c>
      <c r="Z285" s="4" t="s">
        <v>35</v>
      </c>
      <c r="AA285" s="146" t="s">
        <v>374</v>
      </c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</row>
    <row r="286" spans="1:51">
      <c r="A286" s="18">
        <v>45502</v>
      </c>
      <c r="C286" s="7" t="s">
        <v>53</v>
      </c>
      <c r="D286" s="15" t="s">
        <v>77</v>
      </c>
      <c r="E286" s="106"/>
      <c r="F286" s="19" t="s">
        <v>782</v>
      </c>
      <c r="H286" s="17" t="s">
        <v>463</v>
      </c>
      <c r="I286" s="19" t="s">
        <v>108</v>
      </c>
      <c r="J286" s="19" t="s">
        <v>783</v>
      </c>
      <c r="L286" s="19" t="s">
        <v>73</v>
      </c>
      <c r="M286" s="19">
        <v>50</v>
      </c>
      <c r="N286" s="19" t="s">
        <v>32</v>
      </c>
      <c r="O286" s="19" t="s">
        <v>33</v>
      </c>
      <c r="P286" s="23" t="s">
        <v>34</v>
      </c>
      <c r="Q286" s="24">
        <v>0.13</v>
      </c>
      <c r="R286" s="33">
        <f t="shared" si="35"/>
        <v>4.42477876106195</v>
      </c>
      <c r="S286" s="33">
        <f t="shared" si="36"/>
        <v>221.238938053097</v>
      </c>
      <c r="T286" s="107">
        <v>5</v>
      </c>
      <c r="U286" s="34">
        <f t="shared" si="39"/>
        <v>250</v>
      </c>
      <c r="V286" s="33">
        <f t="shared" si="37"/>
        <v>28.7610619469026</v>
      </c>
      <c r="W286" s="33">
        <f t="shared" si="32"/>
        <v>28.7610619469027</v>
      </c>
      <c r="X286" s="33">
        <f t="shared" si="34"/>
        <v>3.19744231092045e-14</v>
      </c>
      <c r="Y286" s="4" t="s">
        <v>35</v>
      </c>
      <c r="Z286" s="4" t="s">
        <v>35</v>
      </c>
      <c r="AA286" s="146" t="s">
        <v>374</v>
      </c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</row>
    <row r="287" spans="1:51">
      <c r="A287" s="18">
        <v>45502</v>
      </c>
      <c r="C287" s="7" t="s">
        <v>53</v>
      </c>
      <c r="D287" s="15" t="s">
        <v>77</v>
      </c>
      <c r="E287" s="106"/>
      <c r="F287" s="19" t="s">
        <v>496</v>
      </c>
      <c r="H287" s="17" t="s">
        <v>463</v>
      </c>
      <c r="I287" s="19" t="s">
        <v>108</v>
      </c>
      <c r="J287" s="19" t="s">
        <v>497</v>
      </c>
      <c r="L287" s="19" t="s">
        <v>73</v>
      </c>
      <c r="M287" s="19">
        <v>100</v>
      </c>
      <c r="N287" s="19" t="s">
        <v>32</v>
      </c>
      <c r="O287" s="19" t="s">
        <v>33</v>
      </c>
      <c r="P287" s="23" t="s">
        <v>34</v>
      </c>
      <c r="Q287" s="24">
        <v>0.13</v>
      </c>
      <c r="R287" s="33">
        <f t="shared" si="35"/>
        <v>0.530973451327434</v>
      </c>
      <c r="S287" s="33">
        <f t="shared" si="36"/>
        <v>53.0973451327434</v>
      </c>
      <c r="T287" s="107">
        <v>0.6</v>
      </c>
      <c r="U287" s="34">
        <f t="shared" si="39"/>
        <v>60</v>
      </c>
      <c r="V287" s="33">
        <f t="shared" si="37"/>
        <v>6.90265486725663</v>
      </c>
      <c r="W287" s="33">
        <f t="shared" si="32"/>
        <v>6.90265486725664</v>
      </c>
      <c r="X287" s="33">
        <f t="shared" si="34"/>
        <v>8.88178419700125e-15</v>
      </c>
      <c r="Y287" s="4" t="s">
        <v>35</v>
      </c>
      <c r="Z287" s="4" t="s">
        <v>35</v>
      </c>
      <c r="AA287" s="146" t="s">
        <v>374</v>
      </c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</row>
    <row r="288" spans="1:51">
      <c r="A288" s="18">
        <v>45502</v>
      </c>
      <c r="C288" s="7" t="s">
        <v>53</v>
      </c>
      <c r="D288" s="15" t="s">
        <v>77</v>
      </c>
      <c r="E288" s="106"/>
      <c r="F288" s="19" t="s">
        <v>784</v>
      </c>
      <c r="H288" s="17" t="s">
        <v>463</v>
      </c>
      <c r="I288" s="19" t="s">
        <v>108</v>
      </c>
      <c r="J288" s="19" t="s">
        <v>785</v>
      </c>
      <c r="L288" s="19" t="s">
        <v>73</v>
      </c>
      <c r="M288" s="19">
        <v>20</v>
      </c>
      <c r="N288" s="19" t="s">
        <v>32</v>
      </c>
      <c r="O288" s="19" t="s">
        <v>33</v>
      </c>
      <c r="P288" s="23" t="s">
        <v>34</v>
      </c>
      <c r="Q288" s="24">
        <v>0.13</v>
      </c>
      <c r="R288" s="33">
        <f t="shared" si="35"/>
        <v>1.06194690265487</v>
      </c>
      <c r="S288" s="33">
        <f t="shared" si="36"/>
        <v>21.2389380530973</v>
      </c>
      <c r="T288" s="107">
        <v>1.2</v>
      </c>
      <c r="U288" s="34">
        <f t="shared" si="39"/>
        <v>24</v>
      </c>
      <c r="V288" s="33">
        <f t="shared" si="37"/>
        <v>2.76106194690265</v>
      </c>
      <c r="W288" s="33">
        <f t="shared" si="32"/>
        <v>2.76106194690266</v>
      </c>
      <c r="X288" s="33">
        <f t="shared" si="34"/>
        <v>0</v>
      </c>
      <c r="Y288" s="4" t="s">
        <v>35</v>
      </c>
      <c r="Z288" s="4" t="s">
        <v>35</v>
      </c>
      <c r="AA288" s="146" t="s">
        <v>374</v>
      </c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</row>
    <row r="289" spans="1:51">
      <c r="A289" s="18">
        <v>45502</v>
      </c>
      <c r="C289" s="7" t="s">
        <v>53</v>
      </c>
      <c r="D289" s="15" t="s">
        <v>77</v>
      </c>
      <c r="E289" s="106"/>
      <c r="F289" s="19" t="s">
        <v>786</v>
      </c>
      <c r="H289" s="17" t="s">
        <v>463</v>
      </c>
      <c r="I289" s="19" t="s">
        <v>108</v>
      </c>
      <c r="J289" s="19" t="s">
        <v>787</v>
      </c>
      <c r="L289" s="19" t="s">
        <v>73</v>
      </c>
      <c r="M289" s="19">
        <v>20</v>
      </c>
      <c r="N289" s="19" t="s">
        <v>32</v>
      </c>
      <c r="O289" s="19" t="s">
        <v>33</v>
      </c>
      <c r="P289" s="23" t="s">
        <v>34</v>
      </c>
      <c r="Q289" s="24">
        <v>0.13</v>
      </c>
      <c r="R289" s="33">
        <f t="shared" si="35"/>
        <v>7.07964601769912</v>
      </c>
      <c r="S289" s="33">
        <f t="shared" si="36"/>
        <v>141.592920353982</v>
      </c>
      <c r="T289" s="107">
        <v>8</v>
      </c>
      <c r="U289" s="34">
        <f t="shared" si="39"/>
        <v>160</v>
      </c>
      <c r="V289" s="33">
        <f t="shared" si="37"/>
        <v>18.4070796460177</v>
      </c>
      <c r="W289" s="33">
        <f t="shared" si="32"/>
        <v>18.4070796460177</v>
      </c>
      <c r="X289" s="33">
        <f t="shared" si="34"/>
        <v>0</v>
      </c>
      <c r="Y289" s="4" t="s">
        <v>35</v>
      </c>
      <c r="Z289" s="4" t="s">
        <v>35</v>
      </c>
      <c r="AA289" s="146" t="s">
        <v>374</v>
      </c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</row>
    <row r="290" spans="1:51">
      <c r="A290" s="18">
        <v>45502</v>
      </c>
      <c r="C290" s="7" t="s">
        <v>53</v>
      </c>
      <c r="D290" s="15" t="s">
        <v>77</v>
      </c>
      <c r="E290" s="106"/>
      <c r="F290" s="19" t="s">
        <v>788</v>
      </c>
      <c r="H290" s="17" t="s">
        <v>463</v>
      </c>
      <c r="I290" s="19" t="s">
        <v>108</v>
      </c>
      <c r="J290" s="19" t="s">
        <v>789</v>
      </c>
      <c r="L290" s="19" t="s">
        <v>73</v>
      </c>
      <c r="M290" s="19">
        <v>30</v>
      </c>
      <c r="N290" s="19" t="s">
        <v>32</v>
      </c>
      <c r="O290" s="19" t="s">
        <v>33</v>
      </c>
      <c r="P290" s="23" t="s">
        <v>34</v>
      </c>
      <c r="Q290" s="24">
        <v>0.13</v>
      </c>
      <c r="R290" s="33">
        <f t="shared" si="35"/>
        <v>5.75221238938053</v>
      </c>
      <c r="S290" s="33">
        <f t="shared" si="36"/>
        <v>172.566371681416</v>
      </c>
      <c r="T290" s="107">
        <v>6.5</v>
      </c>
      <c r="U290" s="34">
        <f t="shared" si="39"/>
        <v>195</v>
      </c>
      <c r="V290" s="33">
        <f t="shared" si="37"/>
        <v>22.4336283185841</v>
      </c>
      <c r="W290" s="33">
        <f t="shared" si="32"/>
        <v>22.4336283185841</v>
      </c>
      <c r="X290" s="33">
        <f t="shared" si="34"/>
        <v>0</v>
      </c>
      <c r="Y290" s="4" t="s">
        <v>35</v>
      </c>
      <c r="Z290" s="4" t="s">
        <v>35</v>
      </c>
      <c r="AA290" s="146" t="s">
        <v>374</v>
      </c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</row>
    <row r="291" spans="1:51">
      <c r="A291" s="18">
        <v>45502</v>
      </c>
      <c r="C291" s="7" t="s">
        <v>53</v>
      </c>
      <c r="D291" s="15" t="s">
        <v>77</v>
      </c>
      <c r="E291" s="106"/>
      <c r="F291" s="19" t="s">
        <v>790</v>
      </c>
      <c r="H291" s="17" t="s">
        <v>463</v>
      </c>
      <c r="I291" s="19" t="s">
        <v>791</v>
      </c>
      <c r="J291" s="19" t="s">
        <v>792</v>
      </c>
      <c r="L291" s="19" t="s">
        <v>73</v>
      </c>
      <c r="M291" s="19">
        <v>10</v>
      </c>
      <c r="N291" s="19" t="s">
        <v>32</v>
      </c>
      <c r="O291" s="19" t="s">
        <v>33</v>
      </c>
      <c r="P291" s="23" t="s">
        <v>34</v>
      </c>
      <c r="Q291" s="24">
        <v>0.13</v>
      </c>
      <c r="R291" s="33">
        <f t="shared" si="35"/>
        <v>42.4778761061947</v>
      </c>
      <c r="S291" s="33">
        <f t="shared" si="36"/>
        <v>424.778761061947</v>
      </c>
      <c r="T291" s="107">
        <v>48</v>
      </c>
      <c r="U291" s="34">
        <f t="shared" si="39"/>
        <v>480</v>
      </c>
      <c r="V291" s="33">
        <f t="shared" si="37"/>
        <v>55.2212389380531</v>
      </c>
      <c r="W291" s="33">
        <f t="shared" si="32"/>
        <v>55.2212389380531</v>
      </c>
      <c r="X291" s="33">
        <f t="shared" si="34"/>
        <v>0</v>
      </c>
      <c r="Y291" s="4" t="s">
        <v>35</v>
      </c>
      <c r="Z291" s="4" t="s">
        <v>35</v>
      </c>
      <c r="AA291" s="146" t="s">
        <v>374</v>
      </c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</row>
    <row r="292" spans="1:51">
      <c r="A292" s="18">
        <v>45502</v>
      </c>
      <c r="C292" s="7" t="s">
        <v>53</v>
      </c>
      <c r="D292" s="15" t="s">
        <v>77</v>
      </c>
      <c r="E292" s="106"/>
      <c r="F292" s="19" t="s">
        <v>793</v>
      </c>
      <c r="H292" s="17" t="s">
        <v>463</v>
      </c>
      <c r="I292" s="19" t="s">
        <v>743</v>
      </c>
      <c r="J292" s="19" t="s">
        <v>794</v>
      </c>
      <c r="L292" s="19" t="s">
        <v>73</v>
      </c>
      <c r="M292" s="19">
        <v>20</v>
      </c>
      <c r="N292" s="19" t="s">
        <v>32</v>
      </c>
      <c r="O292" s="19" t="s">
        <v>33</v>
      </c>
      <c r="P292" s="23" t="s">
        <v>34</v>
      </c>
      <c r="Q292" s="24">
        <v>0.13</v>
      </c>
      <c r="R292" s="33">
        <f t="shared" si="35"/>
        <v>3.09734513274336</v>
      </c>
      <c r="S292" s="33">
        <f t="shared" si="36"/>
        <v>61.9469026548673</v>
      </c>
      <c r="T292" s="107">
        <v>3.5</v>
      </c>
      <c r="U292" s="34">
        <f t="shared" si="39"/>
        <v>70</v>
      </c>
      <c r="V292" s="33">
        <f t="shared" si="37"/>
        <v>8.05309734513273</v>
      </c>
      <c r="W292" s="33">
        <f t="shared" si="32"/>
        <v>8.05309734513274</v>
      </c>
      <c r="X292" s="33">
        <f t="shared" si="34"/>
        <v>0</v>
      </c>
      <c r="Y292" s="4" t="s">
        <v>35</v>
      </c>
      <c r="Z292" s="4" t="s">
        <v>35</v>
      </c>
      <c r="AA292" s="146" t="s">
        <v>374</v>
      </c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</row>
    <row r="293" spans="1:51">
      <c r="A293" s="18">
        <v>45502</v>
      </c>
      <c r="C293" s="7" t="s">
        <v>53</v>
      </c>
      <c r="D293" s="15" t="s">
        <v>77</v>
      </c>
      <c r="E293" s="106"/>
      <c r="F293" s="19" t="s">
        <v>795</v>
      </c>
      <c r="H293" s="17" t="s">
        <v>463</v>
      </c>
      <c r="I293" s="19" t="s">
        <v>796</v>
      </c>
      <c r="J293" s="19" t="s">
        <v>797</v>
      </c>
      <c r="L293" s="19" t="s">
        <v>73</v>
      </c>
      <c r="M293" s="19">
        <v>20</v>
      </c>
      <c r="N293" s="19" t="s">
        <v>32</v>
      </c>
      <c r="O293" s="19" t="s">
        <v>33</v>
      </c>
      <c r="P293" s="23" t="s">
        <v>34</v>
      </c>
      <c r="Q293" s="24">
        <v>0.13</v>
      </c>
      <c r="R293" s="33">
        <f t="shared" si="35"/>
        <v>15.929203539823</v>
      </c>
      <c r="S293" s="33">
        <f t="shared" si="36"/>
        <v>318.58407079646</v>
      </c>
      <c r="T293" s="107">
        <v>18</v>
      </c>
      <c r="U293" s="34">
        <f t="shared" si="39"/>
        <v>360</v>
      </c>
      <c r="V293" s="33">
        <f t="shared" si="37"/>
        <v>41.4159292035398</v>
      </c>
      <c r="W293" s="33">
        <f t="shared" si="32"/>
        <v>41.4159292035398</v>
      </c>
      <c r="X293" s="33">
        <f t="shared" si="34"/>
        <v>0</v>
      </c>
      <c r="Y293" s="4" t="s">
        <v>35</v>
      </c>
      <c r="Z293" s="4" t="s">
        <v>35</v>
      </c>
      <c r="AA293" s="146" t="s">
        <v>374</v>
      </c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</row>
    <row r="294" spans="1:51">
      <c r="A294" s="18">
        <v>45502</v>
      </c>
      <c r="C294" s="7" t="s">
        <v>53</v>
      </c>
      <c r="D294" s="15" t="s">
        <v>77</v>
      </c>
      <c r="E294" s="106"/>
      <c r="F294" s="19" t="s">
        <v>798</v>
      </c>
      <c r="H294" s="17" t="s">
        <v>463</v>
      </c>
      <c r="I294" s="19" t="s">
        <v>425</v>
      </c>
      <c r="J294" s="19" t="s">
        <v>799</v>
      </c>
      <c r="L294" s="19" t="s">
        <v>73</v>
      </c>
      <c r="M294" s="19">
        <v>100</v>
      </c>
      <c r="N294" s="19" t="s">
        <v>32</v>
      </c>
      <c r="O294" s="19" t="s">
        <v>33</v>
      </c>
      <c r="P294" s="23" t="s">
        <v>34</v>
      </c>
      <c r="Q294" s="24">
        <v>0.13</v>
      </c>
      <c r="R294" s="33">
        <f t="shared" si="35"/>
        <v>2.30088495575221</v>
      </c>
      <c r="S294" s="33">
        <f t="shared" si="36"/>
        <v>230.088495575221</v>
      </c>
      <c r="T294" s="107">
        <v>2.6</v>
      </c>
      <c r="U294" s="34">
        <f t="shared" si="39"/>
        <v>260</v>
      </c>
      <c r="V294" s="33">
        <f t="shared" si="37"/>
        <v>29.9115044247787</v>
      </c>
      <c r="W294" s="33">
        <f t="shared" si="32"/>
        <v>29.9115044247788</v>
      </c>
      <c r="X294" s="33">
        <f t="shared" si="34"/>
        <v>5.6843418860808e-14</v>
      </c>
      <c r="Y294" s="4" t="s">
        <v>35</v>
      </c>
      <c r="Z294" s="4" t="s">
        <v>35</v>
      </c>
      <c r="AA294" s="146" t="s">
        <v>374</v>
      </c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</row>
    <row r="295" spans="1:51">
      <c r="A295" s="18">
        <v>45502</v>
      </c>
      <c r="C295" s="7" t="s">
        <v>53</v>
      </c>
      <c r="D295" s="15" t="s">
        <v>77</v>
      </c>
      <c r="E295" s="106"/>
      <c r="F295" s="19" t="s">
        <v>800</v>
      </c>
      <c r="H295" s="17" t="s">
        <v>463</v>
      </c>
      <c r="I295" s="19" t="s">
        <v>425</v>
      </c>
      <c r="J295" s="19" t="s">
        <v>801</v>
      </c>
      <c r="L295" s="19" t="s">
        <v>73</v>
      </c>
      <c r="M295" s="19">
        <v>200</v>
      </c>
      <c r="N295" s="19" t="s">
        <v>32</v>
      </c>
      <c r="O295" s="19" t="s">
        <v>33</v>
      </c>
      <c r="P295" s="23" t="s">
        <v>34</v>
      </c>
      <c r="Q295" s="24">
        <v>0.13</v>
      </c>
      <c r="R295" s="33">
        <f t="shared" si="35"/>
        <v>3.00884955752212</v>
      </c>
      <c r="S295" s="33">
        <f t="shared" si="36"/>
        <v>601.769911504425</v>
      </c>
      <c r="T295" s="107">
        <v>3.4</v>
      </c>
      <c r="U295" s="34">
        <f t="shared" si="39"/>
        <v>680</v>
      </c>
      <c r="V295" s="33">
        <f t="shared" si="37"/>
        <v>78.2300884955752</v>
      </c>
      <c r="W295" s="33">
        <f t="shared" si="32"/>
        <v>78.2300884955752</v>
      </c>
      <c r="X295" s="33">
        <f t="shared" si="34"/>
        <v>0</v>
      </c>
      <c r="Y295" s="4" t="s">
        <v>35</v>
      </c>
      <c r="Z295" s="4" t="s">
        <v>35</v>
      </c>
      <c r="AA295" s="146" t="s">
        <v>374</v>
      </c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</row>
    <row r="296" spans="1:51">
      <c r="A296" s="18">
        <v>45502</v>
      </c>
      <c r="C296" s="7" t="s">
        <v>53</v>
      </c>
      <c r="D296" s="15" t="s">
        <v>77</v>
      </c>
      <c r="E296" s="106"/>
      <c r="F296" s="19" t="s">
        <v>802</v>
      </c>
      <c r="H296" s="17" t="s">
        <v>463</v>
      </c>
      <c r="I296" s="19" t="s">
        <v>425</v>
      </c>
      <c r="J296" s="19" t="s">
        <v>803</v>
      </c>
      <c r="L296" s="19" t="s">
        <v>73</v>
      </c>
      <c r="M296" s="19">
        <v>100</v>
      </c>
      <c r="N296" s="19" t="s">
        <v>32</v>
      </c>
      <c r="O296" s="19" t="s">
        <v>33</v>
      </c>
      <c r="P296" s="23" t="s">
        <v>34</v>
      </c>
      <c r="Q296" s="24">
        <v>0.13</v>
      </c>
      <c r="R296" s="33">
        <f t="shared" si="35"/>
        <v>14.6017699115044</v>
      </c>
      <c r="S296" s="33">
        <f t="shared" si="36"/>
        <v>1460.17699115044</v>
      </c>
      <c r="T296" s="107">
        <v>16.5</v>
      </c>
      <c r="U296" s="34">
        <f t="shared" si="39"/>
        <v>1650</v>
      </c>
      <c r="V296" s="33">
        <f t="shared" si="37"/>
        <v>189.823008849557</v>
      </c>
      <c r="W296" s="33">
        <f t="shared" si="32"/>
        <v>189.823008849558</v>
      </c>
      <c r="X296" s="33">
        <f t="shared" si="34"/>
        <v>3.12638803734444e-13</v>
      </c>
      <c r="Y296" s="4" t="s">
        <v>35</v>
      </c>
      <c r="Z296" s="4" t="s">
        <v>35</v>
      </c>
      <c r="AA296" s="146" t="s">
        <v>374</v>
      </c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</row>
    <row r="297" spans="1:51">
      <c r="A297" s="18">
        <v>45502</v>
      </c>
      <c r="C297" s="7" t="s">
        <v>53</v>
      </c>
      <c r="D297" s="15" t="s">
        <v>77</v>
      </c>
      <c r="E297" s="106"/>
      <c r="F297" s="19" t="s">
        <v>489</v>
      </c>
      <c r="H297" s="17" t="s">
        <v>463</v>
      </c>
      <c r="I297" s="19" t="s">
        <v>425</v>
      </c>
      <c r="J297" s="19" t="s">
        <v>804</v>
      </c>
      <c r="L297" s="19" t="s">
        <v>73</v>
      </c>
      <c r="M297" s="19">
        <v>50</v>
      </c>
      <c r="N297" s="19" t="s">
        <v>32</v>
      </c>
      <c r="O297" s="19" t="s">
        <v>33</v>
      </c>
      <c r="P297" s="23" t="s">
        <v>34</v>
      </c>
      <c r="Q297" s="24">
        <v>0.13</v>
      </c>
      <c r="R297" s="33">
        <f t="shared" si="35"/>
        <v>3.09734513274336</v>
      </c>
      <c r="S297" s="33">
        <f t="shared" si="36"/>
        <v>154.867256637168</v>
      </c>
      <c r="T297" s="107">
        <v>3.5</v>
      </c>
      <c r="U297" s="34">
        <f t="shared" si="39"/>
        <v>175</v>
      </c>
      <c r="V297" s="33">
        <f t="shared" si="37"/>
        <v>20.1327433628318</v>
      </c>
      <c r="W297" s="33">
        <f t="shared" si="32"/>
        <v>20.1327433628319</v>
      </c>
      <c r="X297" s="33">
        <f t="shared" si="34"/>
        <v>2.8421709430404e-14</v>
      </c>
      <c r="Y297" s="4" t="s">
        <v>35</v>
      </c>
      <c r="Z297" s="4" t="s">
        <v>35</v>
      </c>
      <c r="AA297" s="146" t="s">
        <v>374</v>
      </c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</row>
    <row r="298" spans="1:51">
      <c r="A298" s="18">
        <v>45502</v>
      </c>
      <c r="C298" s="7" t="s">
        <v>53</v>
      </c>
      <c r="D298" s="15" t="s">
        <v>54</v>
      </c>
      <c r="E298" s="106"/>
      <c r="F298" s="19" t="s">
        <v>805</v>
      </c>
      <c r="H298" s="17" t="s">
        <v>463</v>
      </c>
      <c r="I298" s="19" t="s">
        <v>559</v>
      </c>
      <c r="J298" s="19" t="s">
        <v>806</v>
      </c>
      <c r="L298" s="19" t="s">
        <v>73</v>
      </c>
      <c r="M298" s="19">
        <v>50</v>
      </c>
      <c r="N298" s="19" t="s">
        <v>32</v>
      </c>
      <c r="O298" s="19" t="s">
        <v>33</v>
      </c>
      <c r="P298" s="23" t="s">
        <v>34</v>
      </c>
      <c r="Q298" s="24">
        <v>0.13</v>
      </c>
      <c r="R298" s="33">
        <f t="shared" si="35"/>
        <v>0.442477876106195</v>
      </c>
      <c r="S298" s="33">
        <f t="shared" si="36"/>
        <v>22.1238938053097</v>
      </c>
      <c r="T298" s="107">
        <v>0.5</v>
      </c>
      <c r="U298" s="34">
        <f t="shared" si="39"/>
        <v>25</v>
      </c>
      <c r="V298" s="33">
        <f t="shared" si="37"/>
        <v>2.87610619469027</v>
      </c>
      <c r="W298" s="33">
        <f t="shared" si="32"/>
        <v>2.87610619469027</v>
      </c>
      <c r="X298" s="33">
        <f t="shared" si="34"/>
        <v>0</v>
      </c>
      <c r="Y298" s="4" t="s">
        <v>35</v>
      </c>
      <c r="Z298" s="4" t="s">
        <v>35</v>
      </c>
      <c r="AA298" s="146" t="s">
        <v>374</v>
      </c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</row>
    <row r="299" spans="1:51">
      <c r="A299" s="18">
        <v>45502</v>
      </c>
      <c r="C299" s="7" t="s">
        <v>53</v>
      </c>
      <c r="D299" s="15" t="s">
        <v>54</v>
      </c>
      <c r="E299" s="106"/>
      <c r="F299" s="19" t="s">
        <v>807</v>
      </c>
      <c r="H299" s="17" t="s">
        <v>463</v>
      </c>
      <c r="I299" s="19" t="s">
        <v>103</v>
      </c>
      <c r="J299" s="19" t="s">
        <v>808</v>
      </c>
      <c r="L299" s="19" t="s">
        <v>73</v>
      </c>
      <c r="M299" s="19">
        <v>1000</v>
      </c>
      <c r="N299" s="19" t="s">
        <v>32</v>
      </c>
      <c r="O299" s="19" t="s">
        <v>33</v>
      </c>
      <c r="P299" s="23" t="s">
        <v>34</v>
      </c>
      <c r="Q299" s="24">
        <v>0.13</v>
      </c>
      <c r="R299" s="33">
        <f t="shared" si="35"/>
        <v>0.0442477876106195</v>
      </c>
      <c r="S299" s="33">
        <f t="shared" si="36"/>
        <v>44.2477876106195</v>
      </c>
      <c r="T299" s="107">
        <v>0.05</v>
      </c>
      <c r="U299" s="34">
        <f t="shared" si="39"/>
        <v>50</v>
      </c>
      <c r="V299" s="33">
        <f t="shared" si="37"/>
        <v>5.75221238938052</v>
      </c>
      <c r="W299" s="33">
        <f t="shared" si="32"/>
        <v>5.75221238938053</v>
      </c>
      <c r="X299" s="33">
        <f t="shared" si="34"/>
        <v>7.105427357601e-15</v>
      </c>
      <c r="Y299" s="4" t="s">
        <v>35</v>
      </c>
      <c r="Z299" s="4" t="s">
        <v>35</v>
      </c>
      <c r="AA299" s="146" t="s">
        <v>374</v>
      </c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</row>
    <row r="300" spans="1:51">
      <c r="A300" s="18">
        <v>45502</v>
      </c>
      <c r="C300" s="7" t="s">
        <v>53</v>
      </c>
      <c r="D300" s="15" t="s">
        <v>54</v>
      </c>
      <c r="E300" s="106"/>
      <c r="F300" s="19" t="s">
        <v>809</v>
      </c>
      <c r="H300" s="17" t="s">
        <v>463</v>
      </c>
      <c r="I300" s="19" t="s">
        <v>103</v>
      </c>
      <c r="J300" s="19" t="s">
        <v>810</v>
      </c>
      <c r="L300" s="19" t="s">
        <v>73</v>
      </c>
      <c r="M300" s="19">
        <v>20</v>
      </c>
      <c r="N300" s="19" t="s">
        <v>32</v>
      </c>
      <c r="O300" s="19" t="s">
        <v>33</v>
      </c>
      <c r="P300" s="23" t="s">
        <v>34</v>
      </c>
      <c r="Q300" s="24">
        <v>0.13</v>
      </c>
      <c r="R300" s="33">
        <f t="shared" si="35"/>
        <v>8.4070796460177</v>
      </c>
      <c r="S300" s="33">
        <f t="shared" si="36"/>
        <v>168.141592920354</v>
      </c>
      <c r="T300" s="107">
        <v>9.5</v>
      </c>
      <c r="U300" s="34">
        <f t="shared" si="39"/>
        <v>190</v>
      </c>
      <c r="V300" s="33">
        <f t="shared" si="37"/>
        <v>21.858407079646</v>
      </c>
      <c r="W300" s="33">
        <f t="shared" si="32"/>
        <v>21.858407079646</v>
      </c>
      <c r="X300" s="33">
        <f t="shared" si="34"/>
        <v>0</v>
      </c>
      <c r="Y300" s="4" t="s">
        <v>35</v>
      </c>
      <c r="Z300" s="4" t="s">
        <v>35</v>
      </c>
      <c r="AA300" s="146" t="s">
        <v>374</v>
      </c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</row>
    <row r="301" spans="1:51">
      <c r="A301" s="18">
        <v>45502</v>
      </c>
      <c r="C301" s="7" t="s">
        <v>53</v>
      </c>
      <c r="D301" s="15" t="s">
        <v>54</v>
      </c>
      <c r="E301" s="106"/>
      <c r="F301" s="19" t="s">
        <v>811</v>
      </c>
      <c r="H301" s="17" t="s">
        <v>463</v>
      </c>
      <c r="I301" s="19" t="s">
        <v>103</v>
      </c>
      <c r="J301" s="19" t="s">
        <v>812</v>
      </c>
      <c r="L301" s="19" t="s">
        <v>73</v>
      </c>
      <c r="M301" s="19">
        <v>20</v>
      </c>
      <c r="N301" s="19" t="s">
        <v>32</v>
      </c>
      <c r="O301" s="19" t="s">
        <v>33</v>
      </c>
      <c r="P301" s="23" t="s">
        <v>34</v>
      </c>
      <c r="Q301" s="24">
        <v>0.13</v>
      </c>
      <c r="R301" s="33">
        <f t="shared" si="35"/>
        <v>13.2743362831858</v>
      </c>
      <c r="S301" s="33">
        <f t="shared" si="36"/>
        <v>265.486725663717</v>
      </c>
      <c r="T301" s="107">
        <v>15</v>
      </c>
      <c r="U301" s="34">
        <f t="shared" si="39"/>
        <v>300</v>
      </c>
      <c r="V301" s="33">
        <f t="shared" si="37"/>
        <v>34.5132743362831</v>
      </c>
      <c r="W301" s="33">
        <f t="shared" si="32"/>
        <v>34.5132743362832</v>
      </c>
      <c r="X301" s="33">
        <f t="shared" si="34"/>
        <v>5.6843418860808e-14</v>
      </c>
      <c r="Y301" s="4" t="s">
        <v>35</v>
      </c>
      <c r="Z301" s="4" t="s">
        <v>35</v>
      </c>
      <c r="AA301" s="146" t="s">
        <v>374</v>
      </c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</row>
    <row r="302" spans="1:51">
      <c r="A302" s="18">
        <v>45502</v>
      </c>
      <c r="C302" s="7" t="s">
        <v>53</v>
      </c>
      <c r="D302" s="15" t="s">
        <v>54</v>
      </c>
      <c r="E302" s="106"/>
      <c r="F302" s="19" t="s">
        <v>813</v>
      </c>
      <c r="H302" s="17" t="s">
        <v>463</v>
      </c>
      <c r="I302" s="19" t="s">
        <v>509</v>
      </c>
      <c r="J302" s="19" t="s">
        <v>814</v>
      </c>
      <c r="L302" s="19" t="s">
        <v>73</v>
      </c>
      <c r="M302" s="19">
        <v>20</v>
      </c>
      <c r="N302" s="19" t="s">
        <v>32</v>
      </c>
      <c r="O302" s="19" t="s">
        <v>33</v>
      </c>
      <c r="P302" s="23" t="s">
        <v>34</v>
      </c>
      <c r="Q302" s="24">
        <v>0.13</v>
      </c>
      <c r="R302" s="33">
        <f t="shared" si="35"/>
        <v>1.76991150442478</v>
      </c>
      <c r="S302" s="33">
        <f t="shared" si="36"/>
        <v>35.3982300884956</v>
      </c>
      <c r="T302" s="107">
        <v>2</v>
      </c>
      <c r="U302" s="34">
        <f t="shared" si="39"/>
        <v>40</v>
      </c>
      <c r="V302" s="33">
        <f t="shared" si="37"/>
        <v>4.60176991150442</v>
      </c>
      <c r="W302" s="33">
        <f t="shared" si="32"/>
        <v>4.60176991150442</v>
      </c>
      <c r="X302" s="33">
        <f t="shared" si="34"/>
        <v>0</v>
      </c>
      <c r="Y302" s="4" t="s">
        <v>35</v>
      </c>
      <c r="Z302" s="4" t="s">
        <v>35</v>
      </c>
      <c r="AA302" s="146" t="s">
        <v>374</v>
      </c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</row>
    <row r="303" spans="1:51">
      <c r="A303" s="18">
        <v>45502</v>
      </c>
      <c r="C303" s="7" t="s">
        <v>53</v>
      </c>
      <c r="D303" s="15" t="s">
        <v>54</v>
      </c>
      <c r="E303" s="106"/>
      <c r="F303" s="19" t="s">
        <v>815</v>
      </c>
      <c r="H303" s="17" t="s">
        <v>463</v>
      </c>
      <c r="I303" s="19" t="s">
        <v>509</v>
      </c>
      <c r="J303" s="19" t="s">
        <v>816</v>
      </c>
      <c r="L303" s="19" t="s">
        <v>73</v>
      </c>
      <c r="M303" s="19">
        <v>20</v>
      </c>
      <c r="N303" s="19" t="s">
        <v>32</v>
      </c>
      <c r="O303" s="19" t="s">
        <v>33</v>
      </c>
      <c r="P303" s="23" t="s">
        <v>34</v>
      </c>
      <c r="Q303" s="24">
        <v>0.13</v>
      </c>
      <c r="R303" s="33">
        <f t="shared" si="35"/>
        <v>5.30973451327434</v>
      </c>
      <c r="S303" s="33">
        <f t="shared" si="36"/>
        <v>106.194690265487</v>
      </c>
      <c r="T303" s="107">
        <v>6</v>
      </c>
      <c r="U303" s="34">
        <f t="shared" si="39"/>
        <v>120</v>
      </c>
      <c r="V303" s="33">
        <f t="shared" si="37"/>
        <v>13.8053097345133</v>
      </c>
      <c r="W303" s="33">
        <f t="shared" ref="W303:W366" si="40">T303/(1+Q303)*Q303*M303</f>
        <v>13.8053097345133</v>
      </c>
      <c r="X303" s="33">
        <f t="shared" si="34"/>
        <v>0</v>
      </c>
      <c r="Y303" s="4" t="s">
        <v>35</v>
      </c>
      <c r="Z303" s="4" t="s">
        <v>35</v>
      </c>
      <c r="AA303" s="146" t="s">
        <v>374</v>
      </c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</row>
    <row r="304" spans="1:51">
      <c r="A304" s="18">
        <v>45502</v>
      </c>
      <c r="C304" s="7" t="s">
        <v>53</v>
      </c>
      <c r="D304" s="15" t="s">
        <v>54</v>
      </c>
      <c r="E304" s="106"/>
      <c r="F304" s="19" t="s">
        <v>817</v>
      </c>
      <c r="H304" s="17" t="s">
        <v>463</v>
      </c>
      <c r="I304" s="19" t="s">
        <v>509</v>
      </c>
      <c r="J304" s="19" t="s">
        <v>818</v>
      </c>
      <c r="L304" s="19" t="s">
        <v>73</v>
      </c>
      <c r="M304" s="19">
        <v>10</v>
      </c>
      <c r="N304" s="19" t="s">
        <v>32</v>
      </c>
      <c r="O304" s="19" t="s">
        <v>33</v>
      </c>
      <c r="P304" s="23" t="s">
        <v>34</v>
      </c>
      <c r="Q304" s="24">
        <v>0.13</v>
      </c>
      <c r="R304" s="33">
        <f t="shared" si="35"/>
        <v>7.96460176991151</v>
      </c>
      <c r="S304" s="33">
        <f t="shared" si="36"/>
        <v>79.646017699115</v>
      </c>
      <c r="T304" s="107">
        <v>9</v>
      </c>
      <c r="U304" s="34">
        <f t="shared" si="39"/>
        <v>90</v>
      </c>
      <c r="V304" s="33">
        <f t="shared" si="37"/>
        <v>10.353982300885</v>
      </c>
      <c r="W304" s="33">
        <f t="shared" si="40"/>
        <v>10.353982300885</v>
      </c>
      <c r="X304" s="33">
        <f t="shared" si="34"/>
        <v>0</v>
      </c>
      <c r="Y304" s="4" t="s">
        <v>35</v>
      </c>
      <c r="Z304" s="4" t="s">
        <v>35</v>
      </c>
      <c r="AA304" s="146" t="s">
        <v>374</v>
      </c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</row>
    <row r="305" spans="1:51">
      <c r="A305" s="18">
        <v>45502</v>
      </c>
      <c r="C305" s="7" t="s">
        <v>53</v>
      </c>
      <c r="D305" s="15" t="s">
        <v>54</v>
      </c>
      <c r="E305" s="106"/>
      <c r="F305" s="19" t="s">
        <v>819</v>
      </c>
      <c r="H305" s="17" t="s">
        <v>463</v>
      </c>
      <c r="I305" s="19" t="s">
        <v>559</v>
      </c>
      <c r="J305" s="19" t="s">
        <v>820</v>
      </c>
      <c r="L305" s="19" t="s">
        <v>73</v>
      </c>
      <c r="M305" s="19">
        <v>20</v>
      </c>
      <c r="N305" s="19" t="s">
        <v>32</v>
      </c>
      <c r="O305" s="19" t="s">
        <v>33</v>
      </c>
      <c r="P305" s="23" t="s">
        <v>34</v>
      </c>
      <c r="Q305" s="24">
        <v>0.13</v>
      </c>
      <c r="R305" s="33">
        <f t="shared" si="35"/>
        <v>12.3893805309735</v>
      </c>
      <c r="S305" s="33">
        <f t="shared" si="36"/>
        <v>247.787610619469</v>
      </c>
      <c r="T305" s="107">
        <v>14</v>
      </c>
      <c r="U305" s="34">
        <f t="shared" si="39"/>
        <v>280</v>
      </c>
      <c r="V305" s="33">
        <f t="shared" si="37"/>
        <v>32.2123893805309</v>
      </c>
      <c r="W305" s="33">
        <f t="shared" si="40"/>
        <v>32.212389380531</v>
      </c>
      <c r="X305" s="33">
        <f t="shared" si="34"/>
        <v>0</v>
      </c>
      <c r="Y305" s="4" t="s">
        <v>35</v>
      </c>
      <c r="Z305" s="4" t="s">
        <v>35</v>
      </c>
      <c r="AA305" s="146" t="s">
        <v>374</v>
      </c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</row>
    <row r="306" spans="1:51">
      <c r="A306" s="18">
        <v>45504</v>
      </c>
      <c r="C306" s="7" t="s">
        <v>53</v>
      </c>
      <c r="D306" s="15" t="s">
        <v>60</v>
      </c>
      <c r="E306" s="106"/>
      <c r="F306" s="19" t="s">
        <v>821</v>
      </c>
      <c r="H306" s="17" t="s">
        <v>463</v>
      </c>
      <c r="I306" s="19" t="s">
        <v>822</v>
      </c>
      <c r="J306" s="19" t="s">
        <v>823</v>
      </c>
      <c r="K306" s="19"/>
      <c r="L306" s="19" t="s">
        <v>73</v>
      </c>
      <c r="M306" s="19">
        <v>1</v>
      </c>
      <c r="N306" s="19" t="s">
        <v>115</v>
      </c>
      <c r="O306" s="19" t="s">
        <v>33</v>
      </c>
      <c r="P306" s="23" t="s">
        <v>34</v>
      </c>
      <c r="Q306" s="24">
        <v>0.13</v>
      </c>
      <c r="R306" s="33">
        <f t="shared" si="35"/>
        <v>99.1150442477876</v>
      </c>
      <c r="S306" s="33">
        <f t="shared" si="36"/>
        <v>99.1150442477876</v>
      </c>
      <c r="T306" s="107">
        <v>112</v>
      </c>
      <c r="U306" s="34">
        <f t="shared" si="39"/>
        <v>112</v>
      </c>
      <c r="V306" s="33">
        <f t="shared" si="37"/>
        <v>12.8849557522124</v>
      </c>
      <c r="W306" s="33">
        <f t="shared" si="40"/>
        <v>12.8849557522124</v>
      </c>
      <c r="X306" s="33">
        <f t="shared" si="34"/>
        <v>1.4210854715202e-14</v>
      </c>
      <c r="Y306" s="4" t="s">
        <v>35</v>
      </c>
      <c r="Z306" s="4" t="s">
        <v>35</v>
      </c>
      <c r="AA306" s="146" t="s">
        <v>374</v>
      </c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</row>
    <row r="307" spans="1:51">
      <c r="A307" s="18">
        <v>45504</v>
      </c>
      <c r="C307" s="7" t="s">
        <v>53</v>
      </c>
      <c r="D307" s="15" t="s">
        <v>60</v>
      </c>
      <c r="E307" s="106"/>
      <c r="F307" s="19" t="s">
        <v>824</v>
      </c>
      <c r="H307" s="17" t="s">
        <v>463</v>
      </c>
      <c r="I307" s="19" t="s">
        <v>825</v>
      </c>
      <c r="J307" s="19" t="s">
        <v>825</v>
      </c>
      <c r="K307" s="19"/>
      <c r="L307" s="19" t="s">
        <v>73</v>
      </c>
      <c r="M307" s="19">
        <v>5</v>
      </c>
      <c r="N307" s="19" t="s">
        <v>115</v>
      </c>
      <c r="O307" s="19" t="s">
        <v>33</v>
      </c>
      <c r="P307" s="23" t="s">
        <v>34</v>
      </c>
      <c r="Q307" s="24">
        <v>0.13</v>
      </c>
      <c r="R307" s="33">
        <f t="shared" si="35"/>
        <v>10.6194690265487</v>
      </c>
      <c r="S307" s="33">
        <f t="shared" si="36"/>
        <v>53.0973451327434</v>
      </c>
      <c r="T307" s="107">
        <v>12</v>
      </c>
      <c r="U307" s="34">
        <f t="shared" si="39"/>
        <v>60</v>
      </c>
      <c r="V307" s="33">
        <f t="shared" si="37"/>
        <v>6.90265486725664</v>
      </c>
      <c r="W307" s="33">
        <f t="shared" si="40"/>
        <v>6.90265486725664</v>
      </c>
      <c r="X307" s="33">
        <f t="shared" si="34"/>
        <v>0</v>
      </c>
      <c r="Y307" s="4" t="s">
        <v>35</v>
      </c>
      <c r="Z307" s="4" t="s">
        <v>35</v>
      </c>
      <c r="AA307" s="146" t="s">
        <v>374</v>
      </c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</row>
    <row r="308" spans="1:31">
      <c r="A308" s="18">
        <v>45504</v>
      </c>
      <c r="C308" s="7" t="s">
        <v>53</v>
      </c>
      <c r="D308" s="15" t="s">
        <v>60</v>
      </c>
      <c r="E308" s="106"/>
      <c r="F308" s="19" t="s">
        <v>826</v>
      </c>
      <c r="H308" s="17" t="s">
        <v>463</v>
      </c>
      <c r="I308" s="19" t="s">
        <v>827</v>
      </c>
      <c r="J308" s="19" t="s">
        <v>828</v>
      </c>
      <c r="K308" s="19"/>
      <c r="L308" s="19" t="s">
        <v>73</v>
      </c>
      <c r="M308" s="19">
        <v>2</v>
      </c>
      <c r="N308" s="19" t="s">
        <v>115</v>
      </c>
      <c r="O308" s="19" t="s">
        <v>33</v>
      </c>
      <c r="P308" s="23" t="s">
        <v>34</v>
      </c>
      <c r="Q308" s="24">
        <v>0.13</v>
      </c>
      <c r="R308" s="33">
        <f t="shared" si="35"/>
        <v>3.71681415929204</v>
      </c>
      <c r="S308" s="33">
        <f t="shared" si="36"/>
        <v>7.43362831858407</v>
      </c>
      <c r="T308" s="107">
        <v>4.2</v>
      </c>
      <c r="U308" s="34">
        <f t="shared" si="39"/>
        <v>8.4</v>
      </c>
      <c r="V308" s="33">
        <f t="shared" si="37"/>
        <v>0.966371681415929</v>
      </c>
      <c r="W308" s="33">
        <f t="shared" si="40"/>
        <v>0.966371681415929</v>
      </c>
      <c r="X308" s="33">
        <f t="shared" si="34"/>
        <v>0</v>
      </c>
      <c r="Y308" s="4" t="s">
        <v>35</v>
      </c>
      <c r="Z308" s="4" t="s">
        <v>35</v>
      </c>
      <c r="AA308" s="146" t="s">
        <v>374</v>
      </c>
      <c r="AD308"/>
      <c r="AE308"/>
    </row>
    <row r="309" spans="1:31">
      <c r="A309" s="18">
        <v>45504</v>
      </c>
      <c r="C309" s="7" t="s">
        <v>53</v>
      </c>
      <c r="D309" s="15" t="s">
        <v>60</v>
      </c>
      <c r="E309" s="106"/>
      <c r="F309" s="19" t="s">
        <v>829</v>
      </c>
      <c r="H309" s="17" t="s">
        <v>463</v>
      </c>
      <c r="I309" s="19" t="s">
        <v>830</v>
      </c>
      <c r="J309" s="19" t="s">
        <v>831</v>
      </c>
      <c r="K309" s="19"/>
      <c r="L309" s="19" t="s">
        <v>73</v>
      </c>
      <c r="M309" s="19">
        <v>2</v>
      </c>
      <c r="N309" s="19" t="s">
        <v>115</v>
      </c>
      <c r="O309" s="19" t="s">
        <v>33</v>
      </c>
      <c r="P309" s="23" t="s">
        <v>34</v>
      </c>
      <c r="Q309" s="24">
        <v>0.13</v>
      </c>
      <c r="R309" s="33">
        <f t="shared" si="35"/>
        <v>56.6371681415929</v>
      </c>
      <c r="S309" s="33">
        <f t="shared" si="36"/>
        <v>113.274336283186</v>
      </c>
      <c r="T309" s="107">
        <v>64</v>
      </c>
      <c r="U309" s="34">
        <f t="shared" si="39"/>
        <v>128</v>
      </c>
      <c r="V309" s="33">
        <f t="shared" si="37"/>
        <v>14.7256637168142</v>
      </c>
      <c r="W309" s="33">
        <f t="shared" si="40"/>
        <v>14.7256637168142</v>
      </c>
      <c r="X309" s="33">
        <f t="shared" si="34"/>
        <v>0</v>
      </c>
      <c r="Y309" s="4" t="s">
        <v>35</v>
      </c>
      <c r="Z309" s="4" t="s">
        <v>35</v>
      </c>
      <c r="AA309" s="146" t="s">
        <v>374</v>
      </c>
      <c r="AD309"/>
      <c r="AE309"/>
    </row>
    <row r="310" spans="1:31">
      <c r="A310" s="18">
        <v>45505</v>
      </c>
      <c r="C310" s="7" t="s">
        <v>53</v>
      </c>
      <c r="D310" s="15" t="s">
        <v>60</v>
      </c>
      <c r="E310" s="106"/>
      <c r="F310" s="19" t="s">
        <v>832</v>
      </c>
      <c r="H310" s="17" t="s">
        <v>463</v>
      </c>
      <c r="I310" s="19" t="s">
        <v>833</v>
      </c>
      <c r="J310" s="19" t="s">
        <v>834</v>
      </c>
      <c r="L310" s="19" t="s">
        <v>73</v>
      </c>
      <c r="M310" s="19">
        <v>1</v>
      </c>
      <c r="N310" s="19" t="s">
        <v>115</v>
      </c>
      <c r="O310" s="19" t="s">
        <v>33</v>
      </c>
      <c r="P310" s="23" t="s">
        <v>34</v>
      </c>
      <c r="Q310" s="24">
        <v>0.13</v>
      </c>
      <c r="R310" s="33">
        <f t="shared" si="35"/>
        <v>19.4690265486726</v>
      </c>
      <c r="S310" s="33">
        <f t="shared" si="36"/>
        <v>19.4690265486726</v>
      </c>
      <c r="T310" s="107">
        <v>22</v>
      </c>
      <c r="U310" s="34">
        <f t="shared" si="39"/>
        <v>22</v>
      </c>
      <c r="V310" s="33">
        <f t="shared" si="37"/>
        <v>2.53097345132743</v>
      </c>
      <c r="W310" s="33">
        <f t="shared" si="40"/>
        <v>2.53097345132743</v>
      </c>
      <c r="X310" s="33">
        <f t="shared" si="34"/>
        <v>0</v>
      </c>
      <c r="Y310" s="4" t="s">
        <v>35</v>
      </c>
      <c r="Z310" s="4" t="s">
        <v>35</v>
      </c>
      <c r="AA310" s="146" t="s">
        <v>374</v>
      </c>
      <c r="AD310"/>
      <c r="AE310"/>
    </row>
    <row r="311" spans="1:31">
      <c r="A311" s="18">
        <v>45505</v>
      </c>
      <c r="C311" s="7" t="s">
        <v>53</v>
      </c>
      <c r="D311" s="15" t="s">
        <v>60</v>
      </c>
      <c r="E311" s="106"/>
      <c r="F311" s="19" t="s">
        <v>835</v>
      </c>
      <c r="H311" s="17" t="s">
        <v>463</v>
      </c>
      <c r="I311" s="19" t="s">
        <v>836</v>
      </c>
      <c r="J311" s="19" t="s">
        <v>837</v>
      </c>
      <c r="L311" s="19" t="s">
        <v>73</v>
      </c>
      <c r="M311" s="19">
        <v>1</v>
      </c>
      <c r="N311" s="19" t="s">
        <v>115</v>
      </c>
      <c r="O311" s="19" t="s">
        <v>33</v>
      </c>
      <c r="P311" s="23" t="s">
        <v>34</v>
      </c>
      <c r="Q311" s="24">
        <v>0.13</v>
      </c>
      <c r="R311" s="33">
        <f t="shared" si="35"/>
        <v>72.5663716814159</v>
      </c>
      <c r="S311" s="33">
        <f t="shared" si="36"/>
        <v>72.5663716814159</v>
      </c>
      <c r="T311" s="107">
        <v>82</v>
      </c>
      <c r="U311" s="34">
        <f t="shared" si="39"/>
        <v>82</v>
      </c>
      <c r="V311" s="33">
        <f t="shared" si="37"/>
        <v>9.43362831858407</v>
      </c>
      <c r="W311" s="33">
        <f t="shared" si="40"/>
        <v>9.43362831858407</v>
      </c>
      <c r="X311" s="33">
        <f t="shared" si="34"/>
        <v>0</v>
      </c>
      <c r="Y311" s="4" t="s">
        <v>35</v>
      </c>
      <c r="Z311" s="4" t="s">
        <v>35</v>
      </c>
      <c r="AA311" s="146" t="s">
        <v>374</v>
      </c>
      <c r="AD311"/>
      <c r="AE311"/>
    </row>
    <row r="312" spans="1:31">
      <c r="A312" s="18">
        <v>45509</v>
      </c>
      <c r="C312" s="7" t="s">
        <v>53</v>
      </c>
      <c r="D312" s="15" t="s">
        <v>60</v>
      </c>
      <c r="E312" s="106"/>
      <c r="F312" s="4" t="s">
        <v>838</v>
      </c>
      <c r="H312" s="17" t="s">
        <v>463</v>
      </c>
      <c r="I312" s="4" t="s">
        <v>71</v>
      </c>
      <c r="J312" s="4" t="s">
        <v>839</v>
      </c>
      <c r="L312" s="19" t="s">
        <v>73</v>
      </c>
      <c r="M312" s="19">
        <v>1</v>
      </c>
      <c r="N312" s="19" t="s">
        <v>32</v>
      </c>
      <c r="O312" s="19" t="s">
        <v>33</v>
      </c>
      <c r="P312" s="23" t="s">
        <v>34</v>
      </c>
      <c r="Q312" s="24">
        <v>0.13</v>
      </c>
      <c r="R312" s="33">
        <f t="shared" si="35"/>
        <v>115.044247787611</v>
      </c>
      <c r="S312" s="33">
        <f t="shared" si="36"/>
        <v>115.044247787611</v>
      </c>
      <c r="T312" s="107">
        <v>130</v>
      </c>
      <c r="U312" s="34">
        <f t="shared" si="39"/>
        <v>130</v>
      </c>
      <c r="V312" s="33">
        <f t="shared" si="37"/>
        <v>14.9557522123894</v>
      </c>
      <c r="W312" s="33">
        <f t="shared" si="40"/>
        <v>14.9557522123894</v>
      </c>
      <c r="X312" s="33">
        <f t="shared" si="34"/>
        <v>0</v>
      </c>
      <c r="Y312" s="4" t="s">
        <v>35</v>
      </c>
      <c r="Z312" s="4" t="s">
        <v>35</v>
      </c>
      <c r="AA312" s="146" t="s">
        <v>374</v>
      </c>
      <c r="AD312"/>
      <c r="AE312"/>
    </row>
    <row r="313" spans="1:667">
      <c r="A313" s="18">
        <v>45509</v>
      </c>
      <c r="B313" s="15"/>
      <c r="C313" s="7" t="s">
        <v>53</v>
      </c>
      <c r="D313" s="15" t="s">
        <v>60</v>
      </c>
      <c r="E313" s="106"/>
      <c r="F313" s="98" t="s">
        <v>840</v>
      </c>
      <c r="H313" s="17" t="s">
        <v>463</v>
      </c>
      <c r="I313" s="4" t="s">
        <v>841</v>
      </c>
      <c r="J313" s="4" t="s">
        <v>842</v>
      </c>
      <c r="L313" s="19" t="s">
        <v>73</v>
      </c>
      <c r="M313" s="4">
        <v>1</v>
      </c>
      <c r="N313" s="4" t="s">
        <v>32</v>
      </c>
      <c r="O313" s="4" t="s">
        <v>33</v>
      </c>
      <c r="P313" s="23" t="s">
        <v>34</v>
      </c>
      <c r="Q313" s="24">
        <v>0.13</v>
      </c>
      <c r="R313" s="33">
        <f t="shared" si="35"/>
        <v>201.769911504425</v>
      </c>
      <c r="S313" s="33">
        <f t="shared" si="36"/>
        <v>201.769911504425</v>
      </c>
      <c r="T313" s="107">
        <v>228</v>
      </c>
      <c r="U313" s="34">
        <f t="shared" si="39"/>
        <v>228</v>
      </c>
      <c r="V313" s="33">
        <f t="shared" si="37"/>
        <v>26.2300884955752</v>
      </c>
      <c r="W313" s="33">
        <f t="shared" si="40"/>
        <v>26.2300884955752</v>
      </c>
      <c r="X313" s="33">
        <f t="shared" si="34"/>
        <v>3.90798504668055e-14</v>
      </c>
      <c r="Y313" s="4" t="s">
        <v>35</v>
      </c>
      <c r="Z313" s="4" t="s">
        <v>35</v>
      </c>
      <c r="AA313" s="146" t="s">
        <v>374</v>
      </c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  <c r="LE313"/>
      <c r="LF313"/>
      <c r="LG313"/>
      <c r="LH313"/>
      <c r="LI313"/>
      <c r="LJ313"/>
      <c r="LK313"/>
      <c r="LL313"/>
      <c r="LM313"/>
      <c r="LN313"/>
      <c r="LO313"/>
      <c r="LP313"/>
      <c r="LQ313"/>
      <c r="LR313"/>
      <c r="LS313"/>
      <c r="LT313"/>
      <c r="LU313"/>
      <c r="LV313"/>
      <c r="LW313"/>
      <c r="LX313"/>
      <c r="LY313"/>
      <c r="LZ313"/>
      <c r="MA313"/>
      <c r="MB313"/>
      <c r="MC313"/>
      <c r="MD313"/>
      <c r="ME313"/>
      <c r="MF313"/>
      <c r="MG313"/>
      <c r="MH313"/>
      <c r="MI313"/>
      <c r="MJ313"/>
      <c r="MK313"/>
      <c r="ML313"/>
      <c r="MM313"/>
      <c r="MN313"/>
      <c r="MO313"/>
      <c r="MP313"/>
      <c r="MQ313"/>
      <c r="MR313"/>
      <c r="MS313"/>
      <c r="MT313"/>
      <c r="MU313"/>
      <c r="MV313"/>
      <c r="MW313"/>
      <c r="MX313"/>
      <c r="MY313"/>
      <c r="MZ313"/>
      <c r="NA313"/>
      <c r="NB313"/>
      <c r="NC313"/>
      <c r="ND313"/>
      <c r="NE313"/>
      <c r="NF313"/>
      <c r="NG313"/>
      <c r="NH313"/>
      <c r="NI313"/>
      <c r="NJ313"/>
      <c r="NK313"/>
      <c r="NL313"/>
      <c r="NM313"/>
      <c r="NN313"/>
      <c r="NO313"/>
      <c r="NP313"/>
      <c r="NQ313"/>
      <c r="NR313"/>
      <c r="NS313"/>
      <c r="NT313"/>
      <c r="NU313"/>
      <c r="NV313"/>
      <c r="NW313"/>
      <c r="NX313"/>
      <c r="NY313"/>
      <c r="NZ313"/>
      <c r="OA313"/>
      <c r="OB313"/>
      <c r="OC313"/>
      <c r="OD313"/>
      <c r="OE313"/>
      <c r="OF313"/>
      <c r="OG313"/>
      <c r="OH313"/>
      <c r="OI313"/>
      <c r="OJ313"/>
      <c r="OK313"/>
      <c r="OL313"/>
      <c r="OM313"/>
      <c r="ON313"/>
      <c r="OO313"/>
      <c r="OP313"/>
      <c r="OQ313"/>
      <c r="OR313"/>
      <c r="OS313"/>
      <c r="OT313"/>
      <c r="OU313"/>
      <c r="OV313"/>
      <c r="OW313"/>
      <c r="OX313"/>
      <c r="OY313"/>
      <c r="OZ313"/>
      <c r="PA313"/>
      <c r="PB313"/>
      <c r="PC313"/>
      <c r="PD313"/>
      <c r="PE313"/>
      <c r="PF313"/>
      <c r="PG313"/>
      <c r="PH313"/>
      <c r="PI313"/>
      <c r="PJ313"/>
      <c r="PK313"/>
      <c r="PL313"/>
      <c r="PM313"/>
      <c r="PN313"/>
      <c r="PO313"/>
      <c r="PP313"/>
      <c r="PQ313"/>
      <c r="PR313"/>
      <c r="PS313"/>
      <c r="PT313"/>
      <c r="PU313"/>
      <c r="PV313"/>
      <c r="PW313"/>
      <c r="PX313"/>
      <c r="PY313"/>
      <c r="PZ313"/>
      <c r="QA313"/>
      <c r="QB313"/>
      <c r="QC313"/>
      <c r="QD313"/>
      <c r="QE313"/>
      <c r="QF313"/>
      <c r="QG313"/>
      <c r="QH313"/>
      <c r="QI313"/>
      <c r="QJ313"/>
      <c r="QK313"/>
      <c r="QL313"/>
      <c r="QM313"/>
      <c r="QN313"/>
      <c r="QO313"/>
      <c r="QP313"/>
      <c r="QQ313"/>
      <c r="QR313"/>
      <c r="QS313"/>
      <c r="QT313"/>
      <c r="QU313"/>
      <c r="QV313"/>
      <c r="QW313"/>
      <c r="QX313"/>
      <c r="QY313"/>
      <c r="QZ313"/>
      <c r="RA313"/>
      <c r="RB313"/>
      <c r="RC313"/>
      <c r="RD313"/>
      <c r="RE313"/>
      <c r="RF313"/>
      <c r="RG313"/>
      <c r="RH313"/>
      <c r="RI313"/>
      <c r="RJ313"/>
      <c r="RK313"/>
      <c r="RL313"/>
      <c r="RM313"/>
      <c r="RN313"/>
      <c r="RO313"/>
      <c r="RP313"/>
      <c r="RQ313"/>
      <c r="RR313"/>
      <c r="RS313"/>
      <c r="RT313"/>
      <c r="RU313"/>
      <c r="RV313"/>
      <c r="RW313"/>
      <c r="RX313"/>
      <c r="RY313"/>
      <c r="RZ313"/>
      <c r="SA313"/>
      <c r="SB313"/>
      <c r="SC313"/>
      <c r="SD313"/>
      <c r="SE313"/>
      <c r="SF313"/>
      <c r="SG313"/>
      <c r="SH313"/>
      <c r="SI313"/>
      <c r="SJ313"/>
      <c r="SK313"/>
      <c r="SL313"/>
      <c r="SM313"/>
      <c r="SN313"/>
      <c r="SO313"/>
      <c r="SP313"/>
      <c r="SQ313"/>
      <c r="SR313"/>
      <c r="SS313"/>
      <c r="ST313"/>
      <c r="SU313"/>
      <c r="SV313"/>
      <c r="SW313"/>
      <c r="SX313"/>
      <c r="SY313"/>
      <c r="SZ313"/>
      <c r="TA313"/>
      <c r="TB313"/>
      <c r="TC313"/>
      <c r="TD313"/>
      <c r="TE313"/>
      <c r="TF313"/>
      <c r="TG313"/>
      <c r="TH313"/>
      <c r="TI313"/>
      <c r="TJ313"/>
      <c r="TK313"/>
      <c r="TL313"/>
      <c r="TM313"/>
      <c r="TN313"/>
      <c r="TO313"/>
      <c r="TP313"/>
      <c r="TQ313"/>
      <c r="TR313"/>
      <c r="TS313"/>
      <c r="TT313"/>
      <c r="TU313"/>
      <c r="TV313"/>
      <c r="TW313"/>
      <c r="TX313"/>
      <c r="TY313"/>
      <c r="TZ313"/>
      <c r="UA313"/>
      <c r="UB313"/>
      <c r="UC313"/>
      <c r="UD313"/>
      <c r="UE313"/>
      <c r="UF313"/>
      <c r="UG313"/>
      <c r="UH313"/>
      <c r="UI313"/>
      <c r="UJ313"/>
      <c r="UK313"/>
      <c r="UL313"/>
      <c r="UM313"/>
      <c r="UN313"/>
      <c r="UO313"/>
      <c r="UP313"/>
      <c r="UQ313"/>
      <c r="UR313"/>
      <c r="US313"/>
      <c r="UT313"/>
      <c r="UU313"/>
      <c r="UV313"/>
      <c r="UW313"/>
      <c r="UX313"/>
      <c r="UY313"/>
      <c r="UZ313"/>
      <c r="VA313"/>
      <c r="VB313"/>
      <c r="VC313"/>
      <c r="VD313"/>
      <c r="VE313"/>
      <c r="VF313"/>
      <c r="VG313"/>
      <c r="VH313"/>
      <c r="VI313"/>
      <c r="VJ313"/>
      <c r="VK313"/>
      <c r="VL313"/>
      <c r="VM313"/>
      <c r="VN313"/>
      <c r="VO313"/>
      <c r="VP313"/>
      <c r="VQ313"/>
      <c r="VR313"/>
      <c r="VS313"/>
      <c r="VT313"/>
      <c r="VU313"/>
      <c r="VV313"/>
      <c r="VW313"/>
      <c r="VX313"/>
      <c r="VY313"/>
      <c r="VZ313"/>
      <c r="WA313"/>
      <c r="WB313"/>
      <c r="WC313"/>
      <c r="WD313"/>
      <c r="WE313"/>
      <c r="WF313"/>
      <c r="WG313"/>
      <c r="WH313"/>
      <c r="WI313"/>
      <c r="WJ313"/>
      <c r="WK313"/>
      <c r="WL313"/>
      <c r="WM313"/>
      <c r="WN313"/>
      <c r="WO313"/>
      <c r="WP313"/>
      <c r="WQ313"/>
      <c r="WR313"/>
      <c r="WS313"/>
      <c r="WT313"/>
      <c r="WU313"/>
      <c r="WV313"/>
      <c r="WW313"/>
      <c r="WX313"/>
      <c r="WY313"/>
      <c r="WZ313"/>
      <c r="XA313"/>
      <c r="XB313"/>
      <c r="XC313"/>
      <c r="XD313"/>
      <c r="XE313"/>
      <c r="XF313"/>
      <c r="XG313"/>
      <c r="XH313"/>
      <c r="XI313"/>
      <c r="XJ313"/>
      <c r="XK313"/>
      <c r="XL313"/>
      <c r="XM313"/>
      <c r="XN313"/>
      <c r="XO313"/>
      <c r="XP313"/>
      <c r="XQ313"/>
      <c r="XR313"/>
      <c r="XS313"/>
      <c r="XT313"/>
      <c r="XU313"/>
      <c r="XV313"/>
      <c r="XW313"/>
      <c r="XX313"/>
      <c r="XY313"/>
      <c r="XZ313"/>
      <c r="YA313"/>
      <c r="YB313"/>
      <c r="YC313"/>
      <c r="YD313"/>
      <c r="YE313"/>
      <c r="YF313"/>
      <c r="YG313"/>
      <c r="YH313"/>
      <c r="YI313"/>
      <c r="YJ313"/>
      <c r="YK313"/>
      <c r="YL313"/>
      <c r="YM313"/>
      <c r="YN313"/>
      <c r="YO313"/>
      <c r="YP313"/>
      <c r="YQ313"/>
    </row>
    <row r="314" spans="1:31">
      <c r="A314" s="18">
        <v>45510</v>
      </c>
      <c r="C314" s="7" t="s">
        <v>53</v>
      </c>
      <c r="D314" s="15" t="s">
        <v>149</v>
      </c>
      <c r="E314" s="106"/>
      <c r="F314" s="19" t="s">
        <v>843</v>
      </c>
      <c r="G314" s="16" t="s">
        <v>844</v>
      </c>
      <c r="H314" s="16" t="s">
        <v>712</v>
      </c>
      <c r="I314" s="19" t="s">
        <v>845</v>
      </c>
      <c r="J314" s="19" t="s">
        <v>846</v>
      </c>
      <c r="L314" s="19" t="s">
        <v>31</v>
      </c>
      <c r="M314" s="4">
        <v>1</v>
      </c>
      <c r="N314" s="4" t="s">
        <v>32</v>
      </c>
      <c r="O314" s="4" t="s">
        <v>33</v>
      </c>
      <c r="P314" s="23" t="s">
        <v>34</v>
      </c>
      <c r="Q314" s="24">
        <v>0.13</v>
      </c>
      <c r="R314" s="33">
        <f t="shared" si="35"/>
        <v>5309.73451327434</v>
      </c>
      <c r="S314" s="33">
        <f t="shared" si="36"/>
        <v>5309.73451327434</v>
      </c>
      <c r="T314" s="107">
        <v>6000</v>
      </c>
      <c r="U314" s="34">
        <f t="shared" si="39"/>
        <v>6000</v>
      </c>
      <c r="V314" s="33">
        <f t="shared" si="37"/>
        <v>690.265486725663</v>
      </c>
      <c r="W314" s="33">
        <f t="shared" si="40"/>
        <v>690.265486725664</v>
      </c>
      <c r="X314" s="33">
        <f t="shared" si="34"/>
        <v>0</v>
      </c>
      <c r="Y314" s="4" t="s">
        <v>35</v>
      </c>
      <c r="Z314" s="4">
        <v>24.11</v>
      </c>
      <c r="AA314" s="146" t="s">
        <v>715</v>
      </c>
      <c r="AD314"/>
      <c r="AE314"/>
    </row>
    <row r="315" spans="1:667">
      <c r="A315" s="18">
        <v>45510</v>
      </c>
      <c r="B315" s="15"/>
      <c r="C315" s="7" t="s">
        <v>53</v>
      </c>
      <c r="D315" s="15" t="s">
        <v>77</v>
      </c>
      <c r="E315" s="106"/>
      <c r="F315" s="98" t="s">
        <v>847</v>
      </c>
      <c r="H315" s="17" t="s">
        <v>463</v>
      </c>
      <c r="I315" s="4" t="s">
        <v>321</v>
      </c>
      <c r="J315" s="4" t="s">
        <v>848</v>
      </c>
      <c r="L315" s="19" t="s">
        <v>73</v>
      </c>
      <c r="M315" s="4">
        <v>50</v>
      </c>
      <c r="N315" s="4" t="s">
        <v>32</v>
      </c>
      <c r="O315" s="4" t="s">
        <v>33</v>
      </c>
      <c r="P315" s="23" t="s">
        <v>34</v>
      </c>
      <c r="Q315" s="24">
        <v>0.13</v>
      </c>
      <c r="R315" s="33">
        <f t="shared" si="35"/>
        <v>1.41592920353982</v>
      </c>
      <c r="S315" s="33">
        <f t="shared" si="36"/>
        <v>70.7964601769912</v>
      </c>
      <c r="T315" s="107">
        <v>1.6</v>
      </c>
      <c r="U315" s="34">
        <f t="shared" si="39"/>
        <v>80</v>
      </c>
      <c r="V315" s="33">
        <f t="shared" si="37"/>
        <v>9.20353982300884</v>
      </c>
      <c r="W315" s="33">
        <f t="shared" si="40"/>
        <v>9.20353982300885</v>
      </c>
      <c r="X315" s="33">
        <f t="shared" si="34"/>
        <v>0</v>
      </c>
      <c r="Y315" s="4" t="s">
        <v>35</v>
      </c>
      <c r="Z315" s="4">
        <v>25.01</v>
      </c>
      <c r="AA315" s="41" t="s">
        <v>849</v>
      </c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  <c r="LG315"/>
      <c r="LH315"/>
      <c r="LI315"/>
      <c r="LJ315"/>
      <c r="LK315"/>
      <c r="LL315"/>
      <c r="LM315"/>
      <c r="LN315"/>
      <c r="LO315"/>
      <c r="LP315"/>
      <c r="LQ315"/>
      <c r="LR315"/>
      <c r="LS315"/>
      <c r="LT315"/>
      <c r="LU315"/>
      <c r="LV315"/>
      <c r="LW315"/>
      <c r="LX315"/>
      <c r="LY315"/>
      <c r="LZ315"/>
      <c r="MA315"/>
      <c r="MB315"/>
      <c r="MC315"/>
      <c r="MD315"/>
      <c r="ME315"/>
      <c r="MF315"/>
      <c r="MG315"/>
      <c r="MH315"/>
      <c r="MI315"/>
      <c r="MJ315"/>
      <c r="MK315"/>
      <c r="ML315"/>
      <c r="MM315"/>
      <c r="MN315"/>
      <c r="MO315"/>
      <c r="MP315"/>
      <c r="MQ315"/>
      <c r="MR315"/>
      <c r="MS315"/>
      <c r="MT315"/>
      <c r="MU315"/>
      <c r="MV315"/>
      <c r="MW315"/>
      <c r="MX315"/>
      <c r="MY315"/>
      <c r="MZ315"/>
      <c r="NA315"/>
      <c r="NB315"/>
      <c r="NC315"/>
      <c r="ND315"/>
      <c r="NE315"/>
      <c r="NF315"/>
      <c r="NG315"/>
      <c r="NH315"/>
      <c r="NI315"/>
      <c r="NJ315"/>
      <c r="NK315"/>
      <c r="NL315"/>
      <c r="NM315"/>
      <c r="NN315"/>
      <c r="NO315"/>
      <c r="NP315"/>
      <c r="NQ315"/>
      <c r="NR315"/>
      <c r="NS315"/>
      <c r="NT315"/>
      <c r="NU315"/>
      <c r="NV315"/>
      <c r="NW315"/>
      <c r="NX315"/>
      <c r="NY315"/>
      <c r="NZ315"/>
      <c r="OA315"/>
      <c r="OB315"/>
      <c r="OC315"/>
      <c r="OD315"/>
      <c r="OE315"/>
      <c r="OF315"/>
      <c r="OG315"/>
      <c r="OH315"/>
      <c r="OI315"/>
      <c r="OJ315"/>
      <c r="OK315"/>
      <c r="OL315"/>
      <c r="OM315"/>
      <c r="ON315"/>
      <c r="OO315"/>
      <c r="OP315"/>
      <c r="OQ315"/>
      <c r="OR315"/>
      <c r="OS315"/>
      <c r="OT315"/>
      <c r="OU315"/>
      <c r="OV315"/>
      <c r="OW315"/>
      <c r="OX315"/>
      <c r="OY315"/>
      <c r="OZ315"/>
      <c r="PA315"/>
      <c r="PB315"/>
      <c r="PC315"/>
      <c r="PD315"/>
      <c r="PE315"/>
      <c r="PF315"/>
      <c r="PG315"/>
      <c r="PH315"/>
      <c r="PI315"/>
      <c r="PJ315"/>
      <c r="PK315"/>
      <c r="PL315"/>
      <c r="PM315"/>
      <c r="PN315"/>
      <c r="PO315"/>
      <c r="PP315"/>
      <c r="PQ315"/>
      <c r="PR315"/>
      <c r="PS315"/>
      <c r="PT315"/>
      <c r="PU315"/>
      <c r="PV315"/>
      <c r="PW315"/>
      <c r="PX315"/>
      <c r="PY315"/>
      <c r="PZ315"/>
      <c r="QA315"/>
      <c r="QB315"/>
      <c r="QC315"/>
      <c r="QD315"/>
      <c r="QE315"/>
      <c r="QF315"/>
      <c r="QG315"/>
      <c r="QH315"/>
      <c r="QI315"/>
      <c r="QJ315"/>
      <c r="QK315"/>
      <c r="QL315"/>
      <c r="QM315"/>
      <c r="QN315"/>
      <c r="QO315"/>
      <c r="QP315"/>
      <c r="QQ315"/>
      <c r="QR315"/>
      <c r="QS315"/>
      <c r="QT315"/>
      <c r="QU315"/>
      <c r="QV315"/>
      <c r="QW315"/>
      <c r="QX315"/>
      <c r="QY315"/>
      <c r="QZ315"/>
      <c r="RA315"/>
      <c r="RB315"/>
      <c r="RC315"/>
      <c r="RD315"/>
      <c r="RE315"/>
      <c r="RF315"/>
      <c r="RG315"/>
      <c r="RH315"/>
      <c r="RI315"/>
      <c r="RJ315"/>
      <c r="RK315"/>
      <c r="RL315"/>
      <c r="RM315"/>
      <c r="RN315"/>
      <c r="RO315"/>
      <c r="RP315"/>
      <c r="RQ315"/>
      <c r="RR315"/>
      <c r="RS315"/>
      <c r="RT315"/>
      <c r="RU315"/>
      <c r="RV315"/>
      <c r="RW315"/>
      <c r="RX315"/>
      <c r="RY315"/>
      <c r="RZ315"/>
      <c r="SA315"/>
      <c r="SB315"/>
      <c r="SC315"/>
      <c r="SD315"/>
      <c r="SE315"/>
      <c r="SF315"/>
      <c r="SG315"/>
      <c r="SH315"/>
      <c r="SI315"/>
      <c r="SJ315"/>
      <c r="SK315"/>
      <c r="SL315"/>
      <c r="SM315"/>
      <c r="SN315"/>
      <c r="SO315"/>
      <c r="SP315"/>
      <c r="SQ315"/>
      <c r="SR315"/>
      <c r="SS315"/>
      <c r="ST315"/>
      <c r="SU315"/>
      <c r="SV315"/>
      <c r="SW315"/>
      <c r="SX315"/>
      <c r="SY315"/>
      <c r="SZ315"/>
      <c r="TA315"/>
      <c r="TB315"/>
      <c r="TC315"/>
      <c r="TD315"/>
      <c r="TE315"/>
      <c r="TF315"/>
      <c r="TG315"/>
      <c r="TH315"/>
      <c r="TI315"/>
      <c r="TJ315"/>
      <c r="TK315"/>
      <c r="TL315"/>
      <c r="TM315"/>
      <c r="TN315"/>
      <c r="TO315"/>
      <c r="TP315"/>
      <c r="TQ315"/>
      <c r="TR315"/>
      <c r="TS315"/>
      <c r="TT315"/>
      <c r="TU315"/>
      <c r="TV315"/>
      <c r="TW315"/>
      <c r="TX315"/>
      <c r="TY315"/>
      <c r="TZ315"/>
      <c r="UA315"/>
      <c r="UB315"/>
      <c r="UC315"/>
      <c r="UD315"/>
      <c r="UE315"/>
      <c r="UF315"/>
      <c r="UG315"/>
      <c r="UH315"/>
      <c r="UI315"/>
      <c r="UJ315"/>
      <c r="UK315"/>
      <c r="UL315"/>
      <c r="UM315"/>
      <c r="UN315"/>
      <c r="UO315"/>
      <c r="UP315"/>
      <c r="UQ315"/>
      <c r="UR315"/>
      <c r="US315"/>
      <c r="UT315"/>
      <c r="UU315"/>
      <c r="UV315"/>
      <c r="UW315"/>
      <c r="UX315"/>
      <c r="UY315"/>
      <c r="UZ315"/>
      <c r="VA315"/>
      <c r="VB315"/>
      <c r="VC315"/>
      <c r="VD315"/>
      <c r="VE315"/>
      <c r="VF315"/>
      <c r="VG315"/>
      <c r="VH315"/>
      <c r="VI315"/>
      <c r="VJ315"/>
      <c r="VK315"/>
      <c r="VL315"/>
      <c r="VM315"/>
      <c r="VN315"/>
      <c r="VO315"/>
      <c r="VP315"/>
      <c r="VQ315"/>
      <c r="VR315"/>
      <c r="VS315"/>
      <c r="VT315"/>
      <c r="VU315"/>
      <c r="VV315"/>
      <c r="VW315"/>
      <c r="VX315"/>
      <c r="VY315"/>
      <c r="VZ315"/>
      <c r="WA315"/>
      <c r="WB315"/>
      <c r="WC315"/>
      <c r="WD315"/>
      <c r="WE315"/>
      <c r="WF315"/>
      <c r="WG315"/>
      <c r="WH315"/>
      <c r="WI315"/>
      <c r="WJ315"/>
      <c r="WK315"/>
      <c r="WL315"/>
      <c r="WM315"/>
      <c r="WN315"/>
      <c r="WO315"/>
      <c r="WP315"/>
      <c r="WQ315"/>
      <c r="WR315"/>
      <c r="WS315"/>
      <c r="WT315"/>
      <c r="WU315"/>
      <c r="WV315"/>
      <c r="WW315"/>
      <c r="WX315"/>
      <c r="WY315"/>
      <c r="WZ315"/>
      <c r="XA315"/>
      <c r="XB315"/>
      <c r="XC315"/>
      <c r="XD315"/>
      <c r="XE315"/>
      <c r="XF315"/>
      <c r="XG315"/>
      <c r="XH315"/>
      <c r="XI315"/>
      <c r="XJ315"/>
      <c r="XK315"/>
      <c r="XL315"/>
      <c r="XM315"/>
      <c r="XN315"/>
      <c r="XO315"/>
      <c r="XP315"/>
      <c r="XQ315"/>
      <c r="XR315"/>
      <c r="XS315"/>
      <c r="XT315"/>
      <c r="XU315"/>
      <c r="XV315"/>
      <c r="XW315"/>
      <c r="XX315"/>
      <c r="XY315"/>
      <c r="XZ315"/>
      <c r="YA315"/>
      <c r="YB315"/>
      <c r="YC315"/>
      <c r="YD315"/>
      <c r="YE315"/>
      <c r="YF315"/>
      <c r="YG315"/>
      <c r="YH315"/>
      <c r="YI315"/>
      <c r="YJ315"/>
      <c r="YK315"/>
      <c r="YL315"/>
      <c r="YM315"/>
      <c r="YN315"/>
      <c r="YO315"/>
      <c r="YP315"/>
      <c r="YQ315"/>
    </row>
    <row r="316" spans="1:31">
      <c r="A316" s="18">
        <v>45520</v>
      </c>
      <c r="C316" s="7" t="s">
        <v>53</v>
      </c>
      <c r="D316" s="15" t="s">
        <v>77</v>
      </c>
      <c r="E316" s="106"/>
      <c r="F316" s="19" t="s">
        <v>850</v>
      </c>
      <c r="H316" s="17" t="s">
        <v>463</v>
      </c>
      <c r="I316" s="19" t="s">
        <v>108</v>
      </c>
      <c r="J316" s="19" t="s">
        <v>851</v>
      </c>
      <c r="K316" s="19"/>
      <c r="L316" s="19" t="s">
        <v>73</v>
      </c>
      <c r="M316" s="4">
        <v>10</v>
      </c>
      <c r="N316" s="4" t="s">
        <v>32</v>
      </c>
      <c r="O316" s="4" t="s">
        <v>33</v>
      </c>
      <c r="P316" s="23" t="s">
        <v>34</v>
      </c>
      <c r="Q316" s="24">
        <v>0.13</v>
      </c>
      <c r="R316" s="33">
        <f t="shared" si="35"/>
        <v>7.07964601769912</v>
      </c>
      <c r="S316" s="33">
        <f t="shared" si="36"/>
        <v>70.7964601769912</v>
      </c>
      <c r="T316" s="107">
        <v>8</v>
      </c>
      <c r="U316" s="34">
        <f t="shared" si="39"/>
        <v>80</v>
      </c>
      <c r="V316" s="33">
        <f t="shared" si="37"/>
        <v>9.20353982300884</v>
      </c>
      <c r="W316" s="33">
        <f t="shared" si="40"/>
        <v>9.20353982300885</v>
      </c>
      <c r="X316" s="33">
        <f t="shared" si="34"/>
        <v>0</v>
      </c>
      <c r="Y316" s="4" t="s">
        <v>35</v>
      </c>
      <c r="Z316" s="4">
        <v>25.01</v>
      </c>
      <c r="AA316" s="41" t="s">
        <v>849</v>
      </c>
      <c r="AD316"/>
      <c r="AE316"/>
    </row>
    <row r="317" spans="1:31">
      <c r="A317" s="18">
        <v>45520</v>
      </c>
      <c r="C317" s="7" t="s">
        <v>53</v>
      </c>
      <c r="D317" s="15" t="s">
        <v>77</v>
      </c>
      <c r="E317" s="106"/>
      <c r="F317" s="19" t="s">
        <v>852</v>
      </c>
      <c r="H317" s="17" t="s">
        <v>463</v>
      </c>
      <c r="I317" s="19" t="s">
        <v>108</v>
      </c>
      <c r="J317" s="19" t="s">
        <v>853</v>
      </c>
      <c r="K317" s="19"/>
      <c r="L317" s="19" t="s">
        <v>73</v>
      </c>
      <c r="M317" s="4">
        <v>50</v>
      </c>
      <c r="N317" s="4" t="s">
        <v>32</v>
      </c>
      <c r="O317" s="4" t="s">
        <v>33</v>
      </c>
      <c r="P317" s="23" t="s">
        <v>34</v>
      </c>
      <c r="Q317" s="24">
        <v>0.13</v>
      </c>
      <c r="R317" s="33">
        <f t="shared" si="35"/>
        <v>3.09734513274336</v>
      </c>
      <c r="S317" s="33">
        <f t="shared" si="36"/>
        <v>154.867256637168</v>
      </c>
      <c r="T317" s="107">
        <v>3.5</v>
      </c>
      <c r="U317" s="34">
        <f t="shared" si="39"/>
        <v>175</v>
      </c>
      <c r="V317" s="33">
        <f t="shared" si="37"/>
        <v>20.1327433628318</v>
      </c>
      <c r="W317" s="33">
        <f t="shared" si="40"/>
        <v>20.1327433628319</v>
      </c>
      <c r="X317" s="33">
        <f t="shared" si="34"/>
        <v>2.8421709430404e-14</v>
      </c>
      <c r="Y317" s="4" t="s">
        <v>35</v>
      </c>
      <c r="Z317" s="4">
        <v>25.01</v>
      </c>
      <c r="AA317" s="41" t="s">
        <v>849</v>
      </c>
      <c r="AD317"/>
      <c r="AE317"/>
    </row>
    <row r="318" spans="1:31">
      <c r="A318" s="18">
        <v>45520</v>
      </c>
      <c r="C318" s="7" t="s">
        <v>53</v>
      </c>
      <c r="D318" s="15" t="s">
        <v>77</v>
      </c>
      <c r="E318" s="106"/>
      <c r="F318" s="19" t="s">
        <v>854</v>
      </c>
      <c r="H318" s="17" t="s">
        <v>463</v>
      </c>
      <c r="I318" s="19" t="s">
        <v>108</v>
      </c>
      <c r="J318" s="19" t="s">
        <v>855</v>
      </c>
      <c r="K318" s="19"/>
      <c r="L318" s="19" t="s">
        <v>73</v>
      </c>
      <c r="M318" s="4">
        <v>20</v>
      </c>
      <c r="N318" s="4" t="s">
        <v>32</v>
      </c>
      <c r="O318" s="4" t="s">
        <v>33</v>
      </c>
      <c r="P318" s="23" t="s">
        <v>34</v>
      </c>
      <c r="Q318" s="24">
        <v>0.13</v>
      </c>
      <c r="R318" s="33">
        <f t="shared" si="35"/>
        <v>3.98230088495575</v>
      </c>
      <c r="S318" s="33">
        <f t="shared" si="36"/>
        <v>79.646017699115</v>
      </c>
      <c r="T318" s="107">
        <v>4.5</v>
      </c>
      <c r="U318" s="34">
        <f t="shared" si="39"/>
        <v>90</v>
      </c>
      <c r="V318" s="33">
        <f t="shared" si="37"/>
        <v>10.353982300885</v>
      </c>
      <c r="W318" s="33">
        <f t="shared" si="40"/>
        <v>10.353982300885</v>
      </c>
      <c r="X318" s="33">
        <f t="shared" si="34"/>
        <v>0</v>
      </c>
      <c r="Y318" s="4" t="s">
        <v>35</v>
      </c>
      <c r="Z318" s="4">
        <v>25.01</v>
      </c>
      <c r="AA318" s="41" t="s">
        <v>849</v>
      </c>
      <c r="AD318"/>
      <c r="AE318"/>
    </row>
    <row r="319" spans="1:31">
      <c r="A319" s="18">
        <v>45520</v>
      </c>
      <c r="C319" s="7" t="s">
        <v>53</v>
      </c>
      <c r="D319" s="15" t="s">
        <v>77</v>
      </c>
      <c r="E319" s="106"/>
      <c r="F319" s="19" t="s">
        <v>856</v>
      </c>
      <c r="H319" s="17" t="s">
        <v>463</v>
      </c>
      <c r="I319" s="19" t="s">
        <v>553</v>
      </c>
      <c r="J319" s="19" t="s">
        <v>857</v>
      </c>
      <c r="K319" s="19"/>
      <c r="L319" s="19" t="s">
        <v>73</v>
      </c>
      <c r="M319" s="4">
        <v>2</v>
      </c>
      <c r="N319" s="19" t="s">
        <v>440</v>
      </c>
      <c r="O319" s="4" t="s">
        <v>33</v>
      </c>
      <c r="P319" s="23" t="s">
        <v>34</v>
      </c>
      <c r="Q319" s="24">
        <v>0.13</v>
      </c>
      <c r="R319" s="33">
        <f t="shared" si="35"/>
        <v>49.5575221238938</v>
      </c>
      <c r="S319" s="33">
        <f t="shared" si="36"/>
        <v>99.1150442477876</v>
      </c>
      <c r="T319" s="107">
        <v>56</v>
      </c>
      <c r="U319" s="34">
        <f t="shared" si="39"/>
        <v>112</v>
      </c>
      <c r="V319" s="33">
        <f t="shared" si="37"/>
        <v>12.8849557522124</v>
      </c>
      <c r="W319" s="33">
        <f t="shared" si="40"/>
        <v>12.8849557522124</v>
      </c>
      <c r="X319" s="33">
        <f t="shared" si="34"/>
        <v>1.4210854715202e-14</v>
      </c>
      <c r="Y319" s="4" t="s">
        <v>35</v>
      </c>
      <c r="Z319" s="4">
        <v>25.01</v>
      </c>
      <c r="AA319" s="41" t="s">
        <v>849</v>
      </c>
      <c r="AD319"/>
      <c r="AE319"/>
    </row>
    <row r="320" spans="1:31">
      <c r="A320" s="18">
        <v>45520</v>
      </c>
      <c r="C320" s="7" t="s">
        <v>53</v>
      </c>
      <c r="D320" s="15" t="s">
        <v>60</v>
      </c>
      <c r="E320" s="106"/>
      <c r="F320" s="19" t="s">
        <v>858</v>
      </c>
      <c r="H320" s="17" t="s">
        <v>463</v>
      </c>
      <c r="I320" s="19" t="s">
        <v>859</v>
      </c>
      <c r="J320" s="19" t="s">
        <v>860</v>
      </c>
      <c r="K320" s="19"/>
      <c r="L320" s="19" t="s">
        <v>73</v>
      </c>
      <c r="M320" s="4">
        <v>1</v>
      </c>
      <c r="N320" s="19" t="s">
        <v>661</v>
      </c>
      <c r="O320" s="4" t="s">
        <v>33</v>
      </c>
      <c r="P320" s="23" t="s">
        <v>34</v>
      </c>
      <c r="Q320" s="24">
        <v>0.13</v>
      </c>
      <c r="R320" s="33">
        <f t="shared" si="35"/>
        <v>128.318584070796</v>
      </c>
      <c r="S320" s="33">
        <f t="shared" si="36"/>
        <v>128.318584070796</v>
      </c>
      <c r="T320" s="107">
        <v>145</v>
      </c>
      <c r="U320" s="34">
        <f t="shared" si="39"/>
        <v>145</v>
      </c>
      <c r="V320" s="33">
        <f t="shared" si="37"/>
        <v>16.6814159292035</v>
      </c>
      <c r="W320" s="33">
        <f t="shared" si="40"/>
        <v>16.6814159292035</v>
      </c>
      <c r="X320" s="33">
        <f t="shared" si="34"/>
        <v>0</v>
      </c>
      <c r="Y320" s="4" t="s">
        <v>35</v>
      </c>
      <c r="Z320" s="4">
        <v>25.01</v>
      </c>
      <c r="AA320" s="41" t="s">
        <v>849</v>
      </c>
      <c r="AD320"/>
      <c r="AE320"/>
    </row>
    <row r="321" spans="1:31">
      <c r="A321" s="18">
        <v>45523</v>
      </c>
      <c r="C321" s="7" t="s">
        <v>53</v>
      </c>
      <c r="D321" s="15" t="s">
        <v>54</v>
      </c>
      <c r="E321" s="106"/>
      <c r="F321" s="19" t="s">
        <v>861</v>
      </c>
      <c r="H321" s="17" t="s">
        <v>463</v>
      </c>
      <c r="I321" s="19" t="s">
        <v>132</v>
      </c>
      <c r="J321" s="19" t="s">
        <v>862</v>
      </c>
      <c r="L321" s="19" t="s">
        <v>73</v>
      </c>
      <c r="M321" s="4">
        <v>20</v>
      </c>
      <c r="N321" s="4" t="s">
        <v>32</v>
      </c>
      <c r="O321" s="4" t="s">
        <v>33</v>
      </c>
      <c r="P321" s="23" t="s">
        <v>34</v>
      </c>
      <c r="Q321" s="24">
        <v>0.13</v>
      </c>
      <c r="R321" s="33">
        <f t="shared" si="35"/>
        <v>1.5929203539823</v>
      </c>
      <c r="S321" s="33">
        <f t="shared" si="36"/>
        <v>31.858407079646</v>
      </c>
      <c r="T321" s="107">
        <v>1.8</v>
      </c>
      <c r="U321" s="34">
        <f t="shared" si="39"/>
        <v>36</v>
      </c>
      <c r="V321" s="33">
        <f t="shared" si="37"/>
        <v>4.14159292035398</v>
      </c>
      <c r="W321" s="33">
        <f t="shared" si="40"/>
        <v>4.14159292035398</v>
      </c>
      <c r="X321" s="33">
        <f t="shared" si="34"/>
        <v>0</v>
      </c>
      <c r="Y321" s="4" t="s">
        <v>35</v>
      </c>
      <c r="Z321" s="4">
        <v>25.01</v>
      </c>
      <c r="AA321" s="41" t="s">
        <v>849</v>
      </c>
      <c r="AD321"/>
      <c r="AE321"/>
    </row>
    <row r="322" spans="1:31">
      <c r="A322" s="15">
        <v>45525</v>
      </c>
      <c r="C322" s="7" t="s">
        <v>53</v>
      </c>
      <c r="D322" s="15" t="s">
        <v>60</v>
      </c>
      <c r="E322" s="106"/>
      <c r="F322" s="4" t="s">
        <v>699</v>
      </c>
      <c r="H322" s="17" t="s">
        <v>463</v>
      </c>
      <c r="I322" s="4" t="s">
        <v>700</v>
      </c>
      <c r="J322" s="4" t="s">
        <v>701</v>
      </c>
      <c r="L322" s="19" t="s">
        <v>73</v>
      </c>
      <c r="M322" s="4">
        <v>1</v>
      </c>
      <c r="N322" s="4" t="s">
        <v>32</v>
      </c>
      <c r="O322" s="4" t="s">
        <v>33</v>
      </c>
      <c r="P322" s="23" t="s">
        <v>34</v>
      </c>
      <c r="Q322" s="24">
        <v>0.13</v>
      </c>
      <c r="R322" s="33">
        <f t="shared" si="35"/>
        <v>477.87610619469</v>
      </c>
      <c r="S322" s="33">
        <f t="shared" si="36"/>
        <v>477.87610619469</v>
      </c>
      <c r="T322" s="107">
        <v>540</v>
      </c>
      <c r="U322" s="34">
        <f t="shared" si="39"/>
        <v>540</v>
      </c>
      <c r="V322" s="33">
        <f t="shared" si="37"/>
        <v>62.1238938053097</v>
      </c>
      <c r="W322" s="33">
        <f t="shared" si="40"/>
        <v>62.1238938053097</v>
      </c>
      <c r="X322" s="33">
        <f t="shared" si="34"/>
        <v>0</v>
      </c>
      <c r="Y322" s="4" t="s">
        <v>35</v>
      </c>
      <c r="Z322" s="4">
        <v>25.01</v>
      </c>
      <c r="AA322" s="41" t="s">
        <v>849</v>
      </c>
      <c r="AD322"/>
      <c r="AE322"/>
    </row>
    <row r="323" spans="1:31">
      <c r="A323" s="15">
        <v>45525</v>
      </c>
      <c r="C323" s="7" t="s">
        <v>53</v>
      </c>
      <c r="D323" s="15" t="s">
        <v>54</v>
      </c>
      <c r="E323" s="106"/>
      <c r="F323" s="4" t="s">
        <v>863</v>
      </c>
      <c r="H323" s="17" t="s">
        <v>463</v>
      </c>
      <c r="I323" s="4" t="s">
        <v>553</v>
      </c>
      <c r="J323" s="4" t="s">
        <v>864</v>
      </c>
      <c r="L323" s="19" t="s">
        <v>73</v>
      </c>
      <c r="M323" s="4">
        <v>10</v>
      </c>
      <c r="N323" s="19" t="s">
        <v>99</v>
      </c>
      <c r="O323" s="4" t="s">
        <v>33</v>
      </c>
      <c r="P323" s="23" t="s">
        <v>34</v>
      </c>
      <c r="Q323" s="24">
        <v>0.13</v>
      </c>
      <c r="R323" s="33">
        <f t="shared" si="35"/>
        <v>2.12389380530973</v>
      </c>
      <c r="S323" s="33">
        <f t="shared" si="36"/>
        <v>21.2389380530973</v>
      </c>
      <c r="T323" s="107">
        <v>2.4</v>
      </c>
      <c r="U323" s="34">
        <f t="shared" si="39"/>
        <v>24</v>
      </c>
      <c r="V323" s="33">
        <f t="shared" si="37"/>
        <v>2.76106194690265</v>
      </c>
      <c r="W323" s="33">
        <f t="shared" si="40"/>
        <v>2.76106194690266</v>
      </c>
      <c r="X323" s="33">
        <f t="shared" ref="X323:X384" si="41">W323-V323</f>
        <v>0</v>
      </c>
      <c r="Y323" s="4" t="s">
        <v>35</v>
      </c>
      <c r="Z323" s="4">
        <v>25.01</v>
      </c>
      <c r="AA323" s="41" t="s">
        <v>849</v>
      </c>
      <c r="AD323"/>
      <c r="AE323"/>
    </row>
    <row r="324" spans="1:31">
      <c r="A324" s="15">
        <v>45525</v>
      </c>
      <c r="C324" s="7" t="s">
        <v>53</v>
      </c>
      <c r="D324" s="15" t="s">
        <v>54</v>
      </c>
      <c r="E324" s="106"/>
      <c r="F324" s="4" t="s">
        <v>865</v>
      </c>
      <c r="H324" s="17" t="s">
        <v>463</v>
      </c>
      <c r="I324" s="4" t="s">
        <v>553</v>
      </c>
      <c r="J324" s="4" t="s">
        <v>866</v>
      </c>
      <c r="L324" s="19" t="s">
        <v>73</v>
      </c>
      <c r="M324" s="4">
        <v>10</v>
      </c>
      <c r="N324" s="19" t="s">
        <v>99</v>
      </c>
      <c r="O324" s="4" t="s">
        <v>33</v>
      </c>
      <c r="P324" s="23" t="s">
        <v>34</v>
      </c>
      <c r="Q324" s="24">
        <v>0.13</v>
      </c>
      <c r="R324" s="33">
        <f t="shared" ref="R324:R386" si="42">T324/(1+Q324)</f>
        <v>7.96460176991151</v>
      </c>
      <c r="S324" s="33">
        <f t="shared" ref="S324:S387" si="43">R324*M324</f>
        <v>79.646017699115</v>
      </c>
      <c r="T324" s="107">
        <v>9</v>
      </c>
      <c r="U324" s="34">
        <f t="shared" si="39"/>
        <v>90</v>
      </c>
      <c r="V324" s="33">
        <f t="shared" ref="V324:V386" si="44">U324-S324</f>
        <v>10.353982300885</v>
      </c>
      <c r="W324" s="33">
        <f t="shared" si="40"/>
        <v>10.353982300885</v>
      </c>
      <c r="X324" s="33">
        <f t="shared" si="41"/>
        <v>0</v>
      </c>
      <c r="Y324" s="4" t="s">
        <v>35</v>
      </c>
      <c r="Z324" s="4">
        <v>25.01</v>
      </c>
      <c r="AA324" s="41" t="s">
        <v>849</v>
      </c>
      <c r="AD324"/>
      <c r="AE324"/>
    </row>
    <row r="325" spans="1:31">
      <c r="A325" s="15">
        <v>45530</v>
      </c>
      <c r="C325" s="7" t="s">
        <v>53</v>
      </c>
      <c r="D325" s="15" t="s">
        <v>60</v>
      </c>
      <c r="E325" s="106"/>
      <c r="F325" s="19" t="s">
        <v>867</v>
      </c>
      <c r="H325" s="17" t="s">
        <v>463</v>
      </c>
      <c r="I325" s="19" t="s">
        <v>606</v>
      </c>
      <c r="J325" s="19" t="s">
        <v>868</v>
      </c>
      <c r="L325" s="19" t="s">
        <v>73</v>
      </c>
      <c r="M325" s="4">
        <v>2</v>
      </c>
      <c r="N325" s="4" t="s">
        <v>32</v>
      </c>
      <c r="O325" s="4" t="s">
        <v>33</v>
      </c>
      <c r="P325" s="23" t="s">
        <v>34</v>
      </c>
      <c r="Q325" s="24">
        <v>0.13</v>
      </c>
      <c r="R325" s="33">
        <f t="shared" si="42"/>
        <v>24.7787610619469</v>
      </c>
      <c r="S325" s="33">
        <f t="shared" si="43"/>
        <v>49.5575221238938</v>
      </c>
      <c r="T325" s="107">
        <v>28</v>
      </c>
      <c r="U325" s="34">
        <f t="shared" si="39"/>
        <v>56</v>
      </c>
      <c r="V325" s="33">
        <f t="shared" si="44"/>
        <v>6.44247787610619</v>
      </c>
      <c r="W325" s="33">
        <f t="shared" si="40"/>
        <v>6.4424778761062</v>
      </c>
      <c r="X325" s="33">
        <f t="shared" si="41"/>
        <v>7.105427357601e-15</v>
      </c>
      <c r="Y325" s="4" t="s">
        <v>35</v>
      </c>
      <c r="Z325" s="4">
        <v>25.01</v>
      </c>
      <c r="AA325" s="41" t="s">
        <v>849</v>
      </c>
      <c r="AD325"/>
      <c r="AE325"/>
    </row>
    <row r="326" spans="1:31">
      <c r="A326" s="15">
        <v>45533</v>
      </c>
      <c r="C326" s="7" t="s">
        <v>53</v>
      </c>
      <c r="D326" s="15" t="s">
        <v>54</v>
      </c>
      <c r="E326" s="106"/>
      <c r="F326" s="19" t="s">
        <v>869</v>
      </c>
      <c r="H326" s="17" t="s">
        <v>463</v>
      </c>
      <c r="I326" s="19" t="s">
        <v>553</v>
      </c>
      <c r="J326" s="19" t="s">
        <v>870</v>
      </c>
      <c r="L326" s="19" t="s">
        <v>73</v>
      </c>
      <c r="M326" s="4">
        <v>1</v>
      </c>
      <c r="N326" s="19" t="s">
        <v>871</v>
      </c>
      <c r="O326" s="4" t="s">
        <v>33</v>
      </c>
      <c r="P326" s="23" t="s">
        <v>34</v>
      </c>
      <c r="Q326" s="24">
        <v>0.13</v>
      </c>
      <c r="R326" s="33">
        <f t="shared" si="42"/>
        <v>8.4070796460177</v>
      </c>
      <c r="S326" s="33">
        <f t="shared" si="43"/>
        <v>8.4070796460177</v>
      </c>
      <c r="T326" s="107">
        <v>9.5</v>
      </c>
      <c r="U326" s="34">
        <f t="shared" si="39"/>
        <v>9.5</v>
      </c>
      <c r="V326" s="33">
        <f t="shared" si="44"/>
        <v>1.0929203539823</v>
      </c>
      <c r="W326" s="33">
        <f t="shared" si="40"/>
        <v>1.0929203539823</v>
      </c>
      <c r="X326" s="33">
        <f t="shared" si="41"/>
        <v>0</v>
      </c>
      <c r="Y326" s="4" t="s">
        <v>35</v>
      </c>
      <c r="Z326" s="4">
        <v>25.01</v>
      </c>
      <c r="AA326" s="41" t="s">
        <v>849</v>
      </c>
      <c r="AD326"/>
      <c r="AE326"/>
    </row>
    <row r="327" spans="1:31">
      <c r="A327" s="15">
        <v>45537</v>
      </c>
      <c r="C327" s="7" t="s">
        <v>53</v>
      </c>
      <c r="D327" s="15" t="s">
        <v>77</v>
      </c>
      <c r="E327" s="106"/>
      <c r="F327" s="19" t="s">
        <v>545</v>
      </c>
      <c r="H327" s="17" t="s">
        <v>463</v>
      </c>
      <c r="I327" s="19" t="s">
        <v>546</v>
      </c>
      <c r="J327" s="19" t="s">
        <v>872</v>
      </c>
      <c r="L327" s="19" t="s">
        <v>73</v>
      </c>
      <c r="M327" s="4">
        <v>100</v>
      </c>
      <c r="N327" s="4" t="s">
        <v>32</v>
      </c>
      <c r="O327" s="4" t="s">
        <v>33</v>
      </c>
      <c r="P327" s="23" t="s">
        <v>34</v>
      </c>
      <c r="Q327" s="24">
        <v>0.13</v>
      </c>
      <c r="R327" s="33">
        <f t="shared" si="42"/>
        <v>3.71681415929204</v>
      </c>
      <c r="S327" s="33">
        <f t="shared" si="43"/>
        <v>371.681415929204</v>
      </c>
      <c r="T327" s="107">
        <v>4.2</v>
      </c>
      <c r="U327" s="34">
        <f t="shared" si="39"/>
        <v>420</v>
      </c>
      <c r="V327" s="33">
        <f t="shared" si="44"/>
        <v>48.3185840707964</v>
      </c>
      <c r="W327" s="33">
        <f t="shared" si="40"/>
        <v>48.3185840707965</v>
      </c>
      <c r="X327" s="33">
        <f t="shared" si="41"/>
        <v>0</v>
      </c>
      <c r="Y327" s="4" t="s">
        <v>35</v>
      </c>
      <c r="Z327" s="4">
        <v>25.01</v>
      </c>
      <c r="AA327" s="41" t="s">
        <v>849</v>
      </c>
      <c r="AD327"/>
      <c r="AE327"/>
    </row>
    <row r="328" spans="1:31">
      <c r="A328" s="15">
        <v>45537</v>
      </c>
      <c r="C328" s="7" t="s">
        <v>53</v>
      </c>
      <c r="D328" s="15" t="s">
        <v>77</v>
      </c>
      <c r="E328" s="106"/>
      <c r="F328" s="19" t="s">
        <v>873</v>
      </c>
      <c r="H328" s="17" t="s">
        <v>463</v>
      </c>
      <c r="I328" s="19" t="s">
        <v>108</v>
      </c>
      <c r="J328" s="19" t="s">
        <v>874</v>
      </c>
      <c r="L328" s="19" t="s">
        <v>73</v>
      </c>
      <c r="M328" s="4">
        <v>5</v>
      </c>
      <c r="N328" s="19" t="s">
        <v>99</v>
      </c>
      <c r="O328" s="4" t="s">
        <v>33</v>
      </c>
      <c r="P328" s="23" t="s">
        <v>34</v>
      </c>
      <c r="Q328" s="24">
        <v>0.13</v>
      </c>
      <c r="R328" s="33">
        <f t="shared" si="42"/>
        <v>0.884955752212389</v>
      </c>
      <c r="S328" s="33">
        <f t="shared" si="43"/>
        <v>4.42477876106195</v>
      </c>
      <c r="T328" s="107">
        <v>1</v>
      </c>
      <c r="U328" s="34">
        <f t="shared" si="39"/>
        <v>5</v>
      </c>
      <c r="V328" s="33">
        <f t="shared" si="44"/>
        <v>0.575221238938052</v>
      </c>
      <c r="W328" s="33">
        <f t="shared" si="40"/>
        <v>0.575221238938053</v>
      </c>
      <c r="X328" s="33">
        <f t="shared" si="41"/>
        <v>0</v>
      </c>
      <c r="Y328" s="4" t="s">
        <v>35</v>
      </c>
      <c r="Z328" s="4">
        <v>25.01</v>
      </c>
      <c r="AA328" s="41" t="s">
        <v>849</v>
      </c>
      <c r="AD328"/>
      <c r="AE328"/>
    </row>
    <row r="329" spans="1:31">
      <c r="A329" s="15">
        <v>45541</v>
      </c>
      <c r="C329" s="7" t="s">
        <v>53</v>
      </c>
      <c r="D329" s="15" t="s">
        <v>60</v>
      </c>
      <c r="E329" s="106"/>
      <c r="F329" s="19" t="s">
        <v>875</v>
      </c>
      <c r="H329" s="17" t="s">
        <v>463</v>
      </c>
      <c r="I329" s="19" t="s">
        <v>876</v>
      </c>
      <c r="J329" s="19" t="s">
        <v>877</v>
      </c>
      <c r="L329" s="19" t="s">
        <v>31</v>
      </c>
      <c r="M329" s="4">
        <v>1</v>
      </c>
      <c r="N329" s="4" t="s">
        <v>32</v>
      </c>
      <c r="O329" s="4" t="s">
        <v>33</v>
      </c>
      <c r="P329" s="23" t="s">
        <v>34</v>
      </c>
      <c r="Q329" s="24">
        <v>0.13</v>
      </c>
      <c r="R329" s="33">
        <f t="shared" si="42"/>
        <v>318.58407079646</v>
      </c>
      <c r="S329" s="33">
        <f t="shared" si="43"/>
        <v>318.58407079646</v>
      </c>
      <c r="T329" s="107">
        <v>360</v>
      </c>
      <c r="U329" s="34">
        <f t="shared" si="39"/>
        <v>360</v>
      </c>
      <c r="V329" s="33">
        <f t="shared" si="44"/>
        <v>41.4159292035398</v>
      </c>
      <c r="W329" s="33">
        <f t="shared" si="40"/>
        <v>41.4159292035398</v>
      </c>
      <c r="X329" s="33">
        <f t="shared" si="41"/>
        <v>0</v>
      </c>
      <c r="Y329" s="4" t="s">
        <v>35</v>
      </c>
      <c r="Z329" s="4">
        <v>25.01</v>
      </c>
      <c r="AA329" s="41" t="s">
        <v>849</v>
      </c>
      <c r="AD329"/>
      <c r="AE329"/>
    </row>
    <row r="330" spans="1:31">
      <c r="A330" s="15">
        <v>45541</v>
      </c>
      <c r="C330" s="7" t="s">
        <v>53</v>
      </c>
      <c r="D330" s="15" t="s">
        <v>60</v>
      </c>
      <c r="E330" s="106"/>
      <c r="F330" s="19" t="s">
        <v>878</v>
      </c>
      <c r="H330" s="17" t="s">
        <v>463</v>
      </c>
      <c r="I330" s="19" t="s">
        <v>876</v>
      </c>
      <c r="J330" s="19" t="s">
        <v>879</v>
      </c>
      <c r="L330" s="19" t="s">
        <v>31</v>
      </c>
      <c r="M330" s="4">
        <v>1</v>
      </c>
      <c r="N330" s="4" t="s">
        <v>32</v>
      </c>
      <c r="O330" s="4" t="s">
        <v>33</v>
      </c>
      <c r="P330" s="23" t="s">
        <v>34</v>
      </c>
      <c r="Q330" s="24">
        <v>0.13</v>
      </c>
      <c r="R330" s="33">
        <f t="shared" si="42"/>
        <v>216.814159292035</v>
      </c>
      <c r="S330" s="33">
        <f t="shared" si="43"/>
        <v>216.814159292035</v>
      </c>
      <c r="T330" s="107">
        <v>245</v>
      </c>
      <c r="U330" s="34">
        <f t="shared" si="39"/>
        <v>245</v>
      </c>
      <c r="V330" s="33">
        <f t="shared" si="44"/>
        <v>28.1858407079646</v>
      </c>
      <c r="W330" s="33">
        <f t="shared" si="40"/>
        <v>28.1858407079646</v>
      </c>
      <c r="X330" s="33">
        <f t="shared" si="41"/>
        <v>0</v>
      </c>
      <c r="Y330" s="4" t="s">
        <v>35</v>
      </c>
      <c r="Z330" s="4">
        <v>25.01</v>
      </c>
      <c r="AA330" s="41" t="s">
        <v>849</v>
      </c>
      <c r="AD330"/>
      <c r="AE330"/>
    </row>
    <row r="331" spans="1:31">
      <c r="A331" s="15">
        <v>45542</v>
      </c>
      <c r="C331" s="7" t="s">
        <v>53</v>
      </c>
      <c r="D331" s="15" t="s">
        <v>60</v>
      </c>
      <c r="E331" s="106"/>
      <c r="F331" s="19" t="s">
        <v>880</v>
      </c>
      <c r="H331" s="17" t="s">
        <v>463</v>
      </c>
      <c r="I331" s="19" t="s">
        <v>841</v>
      </c>
      <c r="J331" s="19" t="s">
        <v>881</v>
      </c>
      <c r="L331" s="19" t="s">
        <v>73</v>
      </c>
      <c r="M331" s="4">
        <v>2</v>
      </c>
      <c r="N331" s="4" t="s">
        <v>32</v>
      </c>
      <c r="O331" s="4" t="s">
        <v>33</v>
      </c>
      <c r="P331" s="23" t="s">
        <v>34</v>
      </c>
      <c r="Q331" s="24">
        <v>0.13</v>
      </c>
      <c r="R331" s="33">
        <f t="shared" si="42"/>
        <v>393.805309734513</v>
      </c>
      <c r="S331" s="33">
        <f t="shared" si="43"/>
        <v>787.610619469027</v>
      </c>
      <c r="T331" s="107">
        <v>445</v>
      </c>
      <c r="U331" s="34">
        <f t="shared" si="39"/>
        <v>890</v>
      </c>
      <c r="V331" s="33">
        <f t="shared" si="44"/>
        <v>102.389380530973</v>
      </c>
      <c r="W331" s="33">
        <f t="shared" si="40"/>
        <v>102.389380530973</v>
      </c>
      <c r="X331" s="33">
        <f t="shared" si="41"/>
        <v>0</v>
      </c>
      <c r="Y331" s="4" t="s">
        <v>35</v>
      </c>
      <c r="Z331" s="4">
        <v>25.01</v>
      </c>
      <c r="AA331" s="41" t="s">
        <v>849</v>
      </c>
      <c r="AD331"/>
      <c r="AE331"/>
    </row>
    <row r="332" spans="1:31">
      <c r="A332" s="15">
        <v>45542</v>
      </c>
      <c r="C332" s="7" t="s">
        <v>53</v>
      </c>
      <c r="D332" s="15" t="s">
        <v>60</v>
      </c>
      <c r="E332" s="106"/>
      <c r="F332" s="19" t="s">
        <v>882</v>
      </c>
      <c r="H332" s="17" t="s">
        <v>463</v>
      </c>
      <c r="I332" s="19" t="s">
        <v>841</v>
      </c>
      <c r="J332" s="19" t="s">
        <v>883</v>
      </c>
      <c r="L332" s="19" t="s">
        <v>73</v>
      </c>
      <c r="M332" s="4">
        <v>2</v>
      </c>
      <c r="N332" s="4" t="s">
        <v>32</v>
      </c>
      <c r="O332" s="4" t="s">
        <v>33</v>
      </c>
      <c r="P332" s="23" t="s">
        <v>34</v>
      </c>
      <c r="Q332" s="24">
        <v>0.13</v>
      </c>
      <c r="R332" s="33">
        <f t="shared" si="42"/>
        <v>433.628318584071</v>
      </c>
      <c r="S332" s="33">
        <f t="shared" si="43"/>
        <v>867.256637168142</v>
      </c>
      <c r="T332" s="107">
        <v>490</v>
      </c>
      <c r="U332" s="34">
        <f t="shared" si="39"/>
        <v>980</v>
      </c>
      <c r="V332" s="33">
        <f t="shared" si="44"/>
        <v>112.743362831858</v>
      </c>
      <c r="W332" s="33">
        <f t="shared" si="40"/>
        <v>112.743362831858</v>
      </c>
      <c r="X332" s="33">
        <f t="shared" si="41"/>
        <v>0</v>
      </c>
      <c r="Y332" s="4" t="s">
        <v>35</v>
      </c>
      <c r="Z332" s="4">
        <v>25.01</v>
      </c>
      <c r="AA332" s="41" t="s">
        <v>849</v>
      </c>
      <c r="AD332"/>
      <c r="AE332"/>
    </row>
    <row r="333" spans="1:31">
      <c r="A333" s="15">
        <v>45542</v>
      </c>
      <c r="C333" s="7" t="s">
        <v>53</v>
      </c>
      <c r="D333" s="15" t="s">
        <v>60</v>
      </c>
      <c r="E333" s="106"/>
      <c r="F333" s="19" t="s">
        <v>884</v>
      </c>
      <c r="H333" s="17" t="s">
        <v>463</v>
      </c>
      <c r="I333" s="19" t="s">
        <v>885</v>
      </c>
      <c r="J333" s="19" t="s">
        <v>886</v>
      </c>
      <c r="L333" s="19" t="s">
        <v>73</v>
      </c>
      <c r="M333" s="4">
        <v>1</v>
      </c>
      <c r="N333" s="4" t="s">
        <v>32</v>
      </c>
      <c r="O333" s="4" t="s">
        <v>33</v>
      </c>
      <c r="P333" s="23" t="s">
        <v>34</v>
      </c>
      <c r="Q333" s="24">
        <v>0.13</v>
      </c>
      <c r="R333" s="33">
        <f t="shared" si="42"/>
        <v>199.115044247788</v>
      </c>
      <c r="S333" s="33">
        <f t="shared" si="43"/>
        <v>199.115044247788</v>
      </c>
      <c r="T333" s="107">
        <v>225</v>
      </c>
      <c r="U333" s="34">
        <f t="shared" si="39"/>
        <v>225</v>
      </c>
      <c r="V333" s="33">
        <f t="shared" si="44"/>
        <v>25.8849557522124</v>
      </c>
      <c r="W333" s="33">
        <f t="shared" si="40"/>
        <v>25.8849557522124</v>
      </c>
      <c r="X333" s="33">
        <f t="shared" si="41"/>
        <v>3.19744231092045e-14</v>
      </c>
      <c r="Y333" s="4" t="s">
        <v>35</v>
      </c>
      <c r="Z333" s="4">
        <v>25.01</v>
      </c>
      <c r="AA333" s="41" t="s">
        <v>849</v>
      </c>
      <c r="AD333"/>
      <c r="AE333"/>
    </row>
    <row r="334" spans="1:31">
      <c r="A334" s="15">
        <v>45545</v>
      </c>
      <c r="C334" s="7" t="s">
        <v>53</v>
      </c>
      <c r="D334" s="15" t="s">
        <v>60</v>
      </c>
      <c r="E334" s="106"/>
      <c r="F334" s="19" t="s">
        <v>887</v>
      </c>
      <c r="H334" s="17" t="s">
        <v>463</v>
      </c>
      <c r="I334" s="19" t="s">
        <v>830</v>
      </c>
      <c r="J334" s="19" t="s">
        <v>831</v>
      </c>
      <c r="L334" s="19" t="s">
        <v>73</v>
      </c>
      <c r="M334" s="4">
        <v>5</v>
      </c>
      <c r="N334" s="4" t="s">
        <v>617</v>
      </c>
      <c r="O334" s="4" t="s">
        <v>33</v>
      </c>
      <c r="P334" s="23" t="s">
        <v>34</v>
      </c>
      <c r="Q334" s="24">
        <v>0.13</v>
      </c>
      <c r="R334" s="33">
        <f t="shared" si="42"/>
        <v>53.0973451327434</v>
      </c>
      <c r="S334" s="33">
        <f t="shared" si="43"/>
        <v>265.486725663717</v>
      </c>
      <c r="T334" s="107">
        <v>60</v>
      </c>
      <c r="U334" s="34">
        <f t="shared" si="39"/>
        <v>300</v>
      </c>
      <c r="V334" s="33">
        <f t="shared" si="44"/>
        <v>34.5132743362831</v>
      </c>
      <c r="W334" s="33">
        <f t="shared" si="40"/>
        <v>34.5132743362832</v>
      </c>
      <c r="X334" s="33">
        <f t="shared" si="41"/>
        <v>5.6843418860808e-14</v>
      </c>
      <c r="Y334" s="4" t="s">
        <v>35</v>
      </c>
      <c r="Z334" s="4">
        <v>25.01</v>
      </c>
      <c r="AA334" s="41" t="s">
        <v>849</v>
      </c>
      <c r="AD334"/>
      <c r="AE334"/>
    </row>
    <row r="335" spans="1:51">
      <c r="A335" s="15">
        <v>45548</v>
      </c>
      <c r="B335" s="15"/>
      <c r="C335" s="7" t="s">
        <v>27</v>
      </c>
      <c r="D335" s="15" t="s">
        <v>27</v>
      </c>
      <c r="E335" s="106"/>
      <c r="H335" s="17" t="s">
        <v>888</v>
      </c>
      <c r="I335" s="4" t="s">
        <v>623</v>
      </c>
      <c r="J335" s="19" t="s">
        <v>624</v>
      </c>
      <c r="L335" s="19" t="s">
        <v>42</v>
      </c>
      <c r="M335" s="4">
        <v>8</v>
      </c>
      <c r="N335" s="19" t="s">
        <v>32</v>
      </c>
      <c r="O335" s="4" t="s">
        <v>33</v>
      </c>
      <c r="P335" s="23" t="s">
        <v>34</v>
      </c>
      <c r="Q335" s="24">
        <v>0.13</v>
      </c>
      <c r="R335" s="33">
        <f t="shared" si="42"/>
        <v>57.8230088495575</v>
      </c>
      <c r="S335" s="33">
        <f t="shared" si="43"/>
        <v>462.58407079646</v>
      </c>
      <c r="T335" s="107">
        <v>65.34</v>
      </c>
      <c r="U335" s="34">
        <f t="shared" si="39"/>
        <v>522.72</v>
      </c>
      <c r="V335" s="33">
        <f t="shared" si="44"/>
        <v>60.1359292035398</v>
      </c>
      <c r="W335" s="33">
        <f t="shared" si="40"/>
        <v>60.1359292035398</v>
      </c>
      <c r="X335" s="33">
        <f t="shared" si="41"/>
        <v>6.3948846218409e-14</v>
      </c>
      <c r="Y335" s="4" t="s">
        <v>35</v>
      </c>
      <c r="Z335" s="4">
        <v>24.9</v>
      </c>
      <c r="AA335" s="19" t="s">
        <v>889</v>
      </c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</row>
    <row r="336" spans="1:31">
      <c r="A336" s="15">
        <v>45562</v>
      </c>
      <c r="C336" s="7" t="s">
        <v>53</v>
      </c>
      <c r="D336" s="15" t="s">
        <v>77</v>
      </c>
      <c r="E336" s="106"/>
      <c r="F336" s="19" t="s">
        <v>890</v>
      </c>
      <c r="H336" s="17" t="s">
        <v>463</v>
      </c>
      <c r="I336" s="4" t="s">
        <v>108</v>
      </c>
      <c r="J336" s="4" t="s">
        <v>891</v>
      </c>
      <c r="L336" s="4" t="s">
        <v>73</v>
      </c>
      <c r="M336" s="4">
        <v>20</v>
      </c>
      <c r="N336" s="19" t="s">
        <v>32</v>
      </c>
      <c r="O336" s="4" t="s">
        <v>33</v>
      </c>
      <c r="P336" s="23" t="s">
        <v>34</v>
      </c>
      <c r="Q336" s="24">
        <v>0.13</v>
      </c>
      <c r="R336" s="33">
        <f t="shared" si="42"/>
        <v>2.21238938053097</v>
      </c>
      <c r="S336" s="33">
        <f t="shared" si="43"/>
        <v>44.2477876106195</v>
      </c>
      <c r="T336" s="107">
        <v>2.5</v>
      </c>
      <c r="U336" s="34">
        <f t="shared" si="39"/>
        <v>50</v>
      </c>
      <c r="V336" s="33">
        <f t="shared" si="44"/>
        <v>5.75221238938052</v>
      </c>
      <c r="W336" s="33">
        <f t="shared" si="40"/>
        <v>5.75221238938053</v>
      </c>
      <c r="X336" s="33">
        <f t="shared" si="41"/>
        <v>7.99360577730113e-15</v>
      </c>
      <c r="Y336" s="4" t="s">
        <v>35</v>
      </c>
      <c r="Z336" s="4">
        <v>25.01</v>
      </c>
      <c r="AA336" s="41" t="s">
        <v>849</v>
      </c>
      <c r="AD336"/>
      <c r="AE336"/>
    </row>
    <row r="337" spans="1:31">
      <c r="A337" s="15">
        <v>45562</v>
      </c>
      <c r="C337" s="7" t="s">
        <v>53</v>
      </c>
      <c r="D337" s="15" t="s">
        <v>77</v>
      </c>
      <c r="E337" s="106"/>
      <c r="F337" s="19" t="s">
        <v>892</v>
      </c>
      <c r="H337" s="17" t="s">
        <v>463</v>
      </c>
      <c r="I337" s="4" t="s">
        <v>108</v>
      </c>
      <c r="J337" s="4" t="s">
        <v>893</v>
      </c>
      <c r="L337" s="4" t="s">
        <v>73</v>
      </c>
      <c r="M337" s="4">
        <v>200</v>
      </c>
      <c r="N337" s="19" t="s">
        <v>32</v>
      </c>
      <c r="O337" s="4" t="s">
        <v>33</v>
      </c>
      <c r="P337" s="23" t="s">
        <v>34</v>
      </c>
      <c r="Q337" s="24">
        <v>0.13</v>
      </c>
      <c r="R337" s="33">
        <f t="shared" si="42"/>
        <v>0.353982300884956</v>
      </c>
      <c r="S337" s="33">
        <f t="shared" si="43"/>
        <v>70.7964601769912</v>
      </c>
      <c r="T337" s="107">
        <v>0.4</v>
      </c>
      <c r="U337" s="34">
        <f t="shared" si="39"/>
        <v>80</v>
      </c>
      <c r="V337" s="33">
        <f t="shared" si="44"/>
        <v>9.20353982300884</v>
      </c>
      <c r="W337" s="33">
        <f t="shared" si="40"/>
        <v>9.20353982300885</v>
      </c>
      <c r="X337" s="33">
        <f t="shared" si="41"/>
        <v>0</v>
      </c>
      <c r="Y337" s="4" t="s">
        <v>35</v>
      </c>
      <c r="Z337" s="4">
        <v>25.01</v>
      </c>
      <c r="AA337" s="41" t="s">
        <v>849</v>
      </c>
      <c r="AD337"/>
      <c r="AE337"/>
    </row>
    <row r="338" spans="1:31">
      <c r="A338" s="15">
        <v>45562</v>
      </c>
      <c r="C338" s="7" t="s">
        <v>53</v>
      </c>
      <c r="D338" s="15" t="s">
        <v>77</v>
      </c>
      <c r="E338" s="106"/>
      <c r="F338" s="19" t="s">
        <v>390</v>
      </c>
      <c r="H338" s="17" t="s">
        <v>463</v>
      </c>
      <c r="I338" s="4" t="s">
        <v>108</v>
      </c>
      <c r="J338" s="4" t="s">
        <v>392</v>
      </c>
      <c r="L338" s="4" t="s">
        <v>73</v>
      </c>
      <c r="M338" s="4">
        <v>50</v>
      </c>
      <c r="N338" s="19" t="s">
        <v>32</v>
      </c>
      <c r="O338" s="4" t="s">
        <v>33</v>
      </c>
      <c r="P338" s="23" t="s">
        <v>34</v>
      </c>
      <c r="Q338" s="24">
        <v>0.13</v>
      </c>
      <c r="R338" s="33">
        <f t="shared" si="42"/>
        <v>0.176991150442478</v>
      </c>
      <c r="S338" s="33">
        <f t="shared" si="43"/>
        <v>8.8495575221239</v>
      </c>
      <c r="T338" s="107">
        <v>0.2</v>
      </c>
      <c r="U338" s="34">
        <f t="shared" si="39"/>
        <v>10</v>
      </c>
      <c r="V338" s="33">
        <f t="shared" si="44"/>
        <v>1.1504424778761</v>
      </c>
      <c r="W338" s="33">
        <f t="shared" si="40"/>
        <v>1.15044247787611</v>
      </c>
      <c r="X338" s="33">
        <f t="shared" si="41"/>
        <v>0</v>
      </c>
      <c r="Y338" s="4" t="s">
        <v>35</v>
      </c>
      <c r="Z338" s="4">
        <v>25.01</v>
      </c>
      <c r="AA338" s="41" t="s">
        <v>849</v>
      </c>
      <c r="AD338"/>
      <c r="AE338"/>
    </row>
    <row r="339" spans="1:31">
      <c r="A339" s="15">
        <v>45562</v>
      </c>
      <c r="C339" s="7" t="s">
        <v>53</v>
      </c>
      <c r="D339" s="15" t="s">
        <v>77</v>
      </c>
      <c r="E339" s="106"/>
      <c r="F339" s="19" t="s">
        <v>894</v>
      </c>
      <c r="H339" s="17" t="s">
        <v>463</v>
      </c>
      <c r="I339" s="4" t="s">
        <v>546</v>
      </c>
      <c r="J339" s="4" t="s">
        <v>602</v>
      </c>
      <c r="L339" s="4" t="s">
        <v>73</v>
      </c>
      <c r="M339" s="4">
        <v>20</v>
      </c>
      <c r="N339" s="19" t="s">
        <v>32</v>
      </c>
      <c r="O339" s="4" t="s">
        <v>33</v>
      </c>
      <c r="P339" s="23" t="s">
        <v>34</v>
      </c>
      <c r="Q339" s="24">
        <v>0.13</v>
      </c>
      <c r="R339" s="33">
        <f t="shared" si="42"/>
        <v>1.76991150442478</v>
      </c>
      <c r="S339" s="33">
        <f t="shared" si="43"/>
        <v>35.3982300884956</v>
      </c>
      <c r="T339" s="107">
        <v>2</v>
      </c>
      <c r="U339" s="34">
        <f t="shared" si="39"/>
        <v>40</v>
      </c>
      <c r="V339" s="33">
        <f t="shared" si="44"/>
        <v>4.60176991150442</v>
      </c>
      <c r="W339" s="33">
        <f t="shared" si="40"/>
        <v>4.60176991150442</v>
      </c>
      <c r="X339" s="33">
        <f t="shared" si="41"/>
        <v>0</v>
      </c>
      <c r="Y339" s="4" t="s">
        <v>35</v>
      </c>
      <c r="Z339" s="4">
        <v>25.01</v>
      </c>
      <c r="AA339" s="41" t="s">
        <v>849</v>
      </c>
      <c r="AD339"/>
      <c r="AE339"/>
    </row>
    <row r="340" spans="1:31">
      <c r="A340" s="15">
        <v>45562</v>
      </c>
      <c r="C340" s="7" t="s">
        <v>53</v>
      </c>
      <c r="D340" s="15" t="s">
        <v>77</v>
      </c>
      <c r="E340" s="106"/>
      <c r="F340" s="19" t="s">
        <v>895</v>
      </c>
      <c r="H340" s="17" t="s">
        <v>463</v>
      </c>
      <c r="I340" s="4" t="s">
        <v>338</v>
      </c>
      <c r="J340" s="4" t="s">
        <v>896</v>
      </c>
      <c r="L340" s="4" t="s">
        <v>73</v>
      </c>
      <c r="M340" s="4">
        <v>96</v>
      </c>
      <c r="N340" s="19" t="s">
        <v>32</v>
      </c>
      <c r="O340" s="4" t="s">
        <v>33</v>
      </c>
      <c r="P340" s="23" t="s">
        <v>34</v>
      </c>
      <c r="Q340" s="24">
        <v>0.13</v>
      </c>
      <c r="R340" s="33">
        <f t="shared" si="42"/>
        <v>3.09734513274336</v>
      </c>
      <c r="S340" s="33">
        <f t="shared" si="43"/>
        <v>297.345132743363</v>
      </c>
      <c r="T340" s="107">
        <v>3.5</v>
      </c>
      <c r="U340" s="34">
        <f t="shared" si="39"/>
        <v>336</v>
      </c>
      <c r="V340" s="33">
        <f t="shared" si="44"/>
        <v>38.6548672566371</v>
      </c>
      <c r="W340" s="33">
        <f t="shared" si="40"/>
        <v>38.6548672566372</v>
      </c>
      <c r="X340" s="33">
        <f t="shared" si="41"/>
        <v>0</v>
      </c>
      <c r="Y340" s="4" t="s">
        <v>35</v>
      </c>
      <c r="Z340" s="4">
        <v>25.01</v>
      </c>
      <c r="AA340" s="41" t="s">
        <v>849</v>
      </c>
      <c r="AD340"/>
      <c r="AE340"/>
    </row>
    <row r="341" spans="1:31">
      <c r="A341" s="15">
        <v>45562</v>
      </c>
      <c r="C341" s="7" t="s">
        <v>53</v>
      </c>
      <c r="D341" s="15" t="s">
        <v>77</v>
      </c>
      <c r="E341" s="106"/>
      <c r="F341" s="19" t="s">
        <v>897</v>
      </c>
      <c r="H341" s="17" t="s">
        <v>463</v>
      </c>
      <c r="I341" s="4" t="s">
        <v>425</v>
      </c>
      <c r="J341" s="4" t="s">
        <v>898</v>
      </c>
      <c r="L341" s="4" t="s">
        <v>73</v>
      </c>
      <c r="M341" s="4">
        <v>100</v>
      </c>
      <c r="N341" s="19" t="s">
        <v>32</v>
      </c>
      <c r="O341" s="4" t="s">
        <v>33</v>
      </c>
      <c r="P341" s="23" t="s">
        <v>34</v>
      </c>
      <c r="Q341" s="24">
        <v>0.13</v>
      </c>
      <c r="R341" s="33">
        <f t="shared" si="42"/>
        <v>1.23893805309735</v>
      </c>
      <c r="S341" s="33">
        <f t="shared" si="43"/>
        <v>123.893805309735</v>
      </c>
      <c r="T341" s="107">
        <v>1.4</v>
      </c>
      <c r="U341" s="34">
        <f t="shared" si="39"/>
        <v>140</v>
      </c>
      <c r="V341" s="33">
        <f t="shared" si="44"/>
        <v>16.1061946902655</v>
      </c>
      <c r="W341" s="33">
        <f t="shared" si="40"/>
        <v>16.1061946902655</v>
      </c>
      <c r="X341" s="33">
        <f t="shared" si="41"/>
        <v>0</v>
      </c>
      <c r="Y341" s="4" t="s">
        <v>35</v>
      </c>
      <c r="Z341" s="4">
        <v>25.01</v>
      </c>
      <c r="AA341" s="41" t="s">
        <v>849</v>
      </c>
      <c r="AD341"/>
      <c r="AE341"/>
    </row>
    <row r="342" spans="1:31">
      <c r="A342" s="15">
        <v>45562</v>
      </c>
      <c r="C342" s="7" t="s">
        <v>53</v>
      </c>
      <c r="D342" s="15" t="s">
        <v>77</v>
      </c>
      <c r="E342" s="106"/>
      <c r="F342" s="19" t="s">
        <v>899</v>
      </c>
      <c r="H342" s="17" t="s">
        <v>463</v>
      </c>
      <c r="I342" s="4" t="s">
        <v>425</v>
      </c>
      <c r="J342" s="4" t="s">
        <v>900</v>
      </c>
      <c r="L342" s="4" t="s">
        <v>73</v>
      </c>
      <c r="M342" s="4">
        <v>25</v>
      </c>
      <c r="N342" s="19" t="s">
        <v>32</v>
      </c>
      <c r="O342" s="4" t="s">
        <v>33</v>
      </c>
      <c r="P342" s="23" t="s">
        <v>34</v>
      </c>
      <c r="Q342" s="24">
        <v>0.13</v>
      </c>
      <c r="R342" s="33">
        <f t="shared" si="42"/>
        <v>16.8141592920354</v>
      </c>
      <c r="S342" s="33">
        <f t="shared" si="43"/>
        <v>420.353982300885</v>
      </c>
      <c r="T342" s="107">
        <v>19</v>
      </c>
      <c r="U342" s="34">
        <f t="shared" si="39"/>
        <v>475</v>
      </c>
      <c r="V342" s="33">
        <f t="shared" si="44"/>
        <v>54.646017699115</v>
      </c>
      <c r="W342" s="33">
        <f t="shared" si="40"/>
        <v>54.646017699115</v>
      </c>
      <c r="X342" s="33">
        <f t="shared" si="41"/>
        <v>0</v>
      </c>
      <c r="Y342" s="4" t="s">
        <v>35</v>
      </c>
      <c r="Z342" s="4">
        <v>25.01</v>
      </c>
      <c r="AA342" s="41" t="s">
        <v>849</v>
      </c>
      <c r="AD342"/>
      <c r="AE342"/>
    </row>
    <row r="343" spans="1:31">
      <c r="A343" s="15">
        <v>45562</v>
      </c>
      <c r="C343" s="7" t="s">
        <v>53</v>
      </c>
      <c r="D343" s="15" t="s">
        <v>77</v>
      </c>
      <c r="E343" s="106"/>
      <c r="F343" s="19" t="s">
        <v>378</v>
      </c>
      <c r="H343" s="17" t="s">
        <v>463</v>
      </c>
      <c r="I343" s="4" t="s">
        <v>425</v>
      </c>
      <c r="J343" s="4" t="s">
        <v>380</v>
      </c>
      <c r="L343" s="4" t="s">
        <v>73</v>
      </c>
      <c r="M343" s="4">
        <v>100</v>
      </c>
      <c r="N343" s="19" t="s">
        <v>32</v>
      </c>
      <c r="O343" s="4" t="s">
        <v>33</v>
      </c>
      <c r="P343" s="23" t="s">
        <v>34</v>
      </c>
      <c r="Q343" s="24">
        <v>0.13</v>
      </c>
      <c r="R343" s="33">
        <f t="shared" si="42"/>
        <v>4.24778761061947</v>
      </c>
      <c r="S343" s="33">
        <f t="shared" si="43"/>
        <v>424.778761061947</v>
      </c>
      <c r="T343" s="107">
        <v>4.8</v>
      </c>
      <c r="U343" s="34">
        <f t="shared" si="39"/>
        <v>480</v>
      </c>
      <c r="V343" s="33">
        <f t="shared" si="44"/>
        <v>55.221238938053</v>
      </c>
      <c r="W343" s="33">
        <f t="shared" si="40"/>
        <v>55.2212389380531</v>
      </c>
      <c r="X343" s="33">
        <f t="shared" si="41"/>
        <v>7.105427357601e-14</v>
      </c>
      <c r="Y343" s="4" t="s">
        <v>35</v>
      </c>
      <c r="Z343" s="4">
        <v>25.01</v>
      </c>
      <c r="AA343" s="41" t="s">
        <v>849</v>
      </c>
      <c r="AD343"/>
      <c r="AE343"/>
    </row>
    <row r="344" spans="1:31">
      <c r="A344" s="15">
        <v>45562</v>
      </c>
      <c r="C344" s="7" t="s">
        <v>53</v>
      </c>
      <c r="D344" s="15" t="s">
        <v>77</v>
      </c>
      <c r="E344" s="106"/>
      <c r="F344" s="19" t="s">
        <v>901</v>
      </c>
      <c r="H344" s="17" t="s">
        <v>463</v>
      </c>
      <c r="I344" s="4" t="s">
        <v>902</v>
      </c>
      <c r="J344" s="4" t="s">
        <v>903</v>
      </c>
      <c r="L344" s="4" t="s">
        <v>73</v>
      </c>
      <c r="M344" s="4">
        <v>50</v>
      </c>
      <c r="N344" s="19" t="s">
        <v>32</v>
      </c>
      <c r="O344" s="4" t="s">
        <v>33</v>
      </c>
      <c r="P344" s="23" t="s">
        <v>34</v>
      </c>
      <c r="Q344" s="24">
        <v>0.13</v>
      </c>
      <c r="R344" s="33">
        <f t="shared" si="42"/>
        <v>1.06194690265487</v>
      </c>
      <c r="S344" s="33">
        <f t="shared" si="43"/>
        <v>53.0973451327434</v>
      </c>
      <c r="T344" s="107">
        <v>1.2</v>
      </c>
      <c r="U344" s="34">
        <f t="shared" si="39"/>
        <v>60</v>
      </c>
      <c r="V344" s="33">
        <f t="shared" si="44"/>
        <v>6.90265486725663</v>
      </c>
      <c r="W344" s="33">
        <f t="shared" si="40"/>
        <v>6.90265486725664</v>
      </c>
      <c r="X344" s="33">
        <f t="shared" si="41"/>
        <v>8.88178419700125e-15</v>
      </c>
      <c r="Y344" s="4" t="s">
        <v>35</v>
      </c>
      <c r="Z344" s="4">
        <v>25.01</v>
      </c>
      <c r="AA344" s="41" t="s">
        <v>849</v>
      </c>
      <c r="AD344"/>
      <c r="AE344"/>
    </row>
    <row r="345" spans="1:31">
      <c r="A345" s="15">
        <v>45562</v>
      </c>
      <c r="C345" s="7" t="s">
        <v>53</v>
      </c>
      <c r="D345" s="15" t="s">
        <v>54</v>
      </c>
      <c r="E345" s="106"/>
      <c r="F345" s="19" t="s">
        <v>558</v>
      </c>
      <c r="H345" s="17" t="s">
        <v>463</v>
      </c>
      <c r="I345" s="4" t="s">
        <v>559</v>
      </c>
      <c r="J345" s="4" t="s">
        <v>560</v>
      </c>
      <c r="L345" s="4" t="s">
        <v>73</v>
      </c>
      <c r="M345" s="4">
        <v>50</v>
      </c>
      <c r="N345" s="19" t="s">
        <v>32</v>
      </c>
      <c r="O345" s="4" t="s">
        <v>33</v>
      </c>
      <c r="P345" s="23" t="s">
        <v>34</v>
      </c>
      <c r="Q345" s="24">
        <v>0.13</v>
      </c>
      <c r="R345" s="33">
        <f t="shared" si="42"/>
        <v>0.530973451327434</v>
      </c>
      <c r="S345" s="33">
        <f t="shared" si="43"/>
        <v>26.5486725663717</v>
      </c>
      <c r="T345" s="107">
        <v>0.6</v>
      </c>
      <c r="U345" s="34">
        <f t="shared" si="39"/>
        <v>30</v>
      </c>
      <c r="V345" s="33">
        <f t="shared" si="44"/>
        <v>3.45132743362831</v>
      </c>
      <c r="W345" s="33">
        <f t="shared" si="40"/>
        <v>3.45132743362832</v>
      </c>
      <c r="X345" s="33">
        <f t="shared" si="41"/>
        <v>4.44089209850063e-15</v>
      </c>
      <c r="Y345" s="4" t="s">
        <v>35</v>
      </c>
      <c r="Z345" s="4">
        <v>25.01</v>
      </c>
      <c r="AA345" s="41" t="s">
        <v>849</v>
      </c>
      <c r="AD345"/>
      <c r="AE345"/>
    </row>
    <row r="346" spans="1:31">
      <c r="A346" s="15">
        <v>45562</v>
      </c>
      <c r="C346" s="7" t="s">
        <v>53</v>
      </c>
      <c r="D346" s="15" t="s">
        <v>54</v>
      </c>
      <c r="E346" s="106"/>
      <c r="F346" s="19" t="s">
        <v>904</v>
      </c>
      <c r="H346" s="17" t="s">
        <v>463</v>
      </c>
      <c r="I346" s="4" t="s">
        <v>565</v>
      </c>
      <c r="J346" s="4" t="s">
        <v>905</v>
      </c>
      <c r="L346" s="4" t="s">
        <v>73</v>
      </c>
      <c r="M346" s="4">
        <v>20</v>
      </c>
      <c r="N346" s="19" t="s">
        <v>32</v>
      </c>
      <c r="O346" s="4" t="s">
        <v>33</v>
      </c>
      <c r="P346" s="23" t="s">
        <v>34</v>
      </c>
      <c r="Q346" s="24">
        <v>0.13</v>
      </c>
      <c r="R346" s="33">
        <f t="shared" si="42"/>
        <v>8.8495575221239</v>
      </c>
      <c r="S346" s="33">
        <f t="shared" si="43"/>
        <v>176.991150442478</v>
      </c>
      <c r="T346" s="107">
        <v>10</v>
      </c>
      <c r="U346" s="34">
        <f t="shared" si="39"/>
        <v>200</v>
      </c>
      <c r="V346" s="33">
        <f t="shared" si="44"/>
        <v>23.0088495575221</v>
      </c>
      <c r="W346" s="33">
        <f t="shared" si="40"/>
        <v>23.0088495575221</v>
      </c>
      <c r="X346" s="33">
        <f t="shared" si="41"/>
        <v>3.19744231092045e-14</v>
      </c>
      <c r="Y346" s="4" t="s">
        <v>35</v>
      </c>
      <c r="Z346" s="4">
        <v>25.01</v>
      </c>
      <c r="AA346" s="41" t="s">
        <v>849</v>
      </c>
      <c r="AD346"/>
      <c r="AE346"/>
    </row>
    <row r="347" spans="1:31">
      <c r="A347" s="15">
        <v>45564</v>
      </c>
      <c r="C347" s="7" t="s">
        <v>53</v>
      </c>
      <c r="D347" s="15" t="s">
        <v>149</v>
      </c>
      <c r="E347" s="106"/>
      <c r="F347" s="4" t="s">
        <v>906</v>
      </c>
      <c r="H347" s="16" t="s">
        <v>166</v>
      </c>
      <c r="I347" s="4" t="s">
        <v>907</v>
      </c>
      <c r="J347" s="4" t="s">
        <v>908</v>
      </c>
      <c r="L347" s="19" t="s">
        <v>31</v>
      </c>
      <c r="M347" s="4">
        <v>200</v>
      </c>
      <c r="N347" s="19" t="s">
        <v>32</v>
      </c>
      <c r="O347" s="4" t="s">
        <v>33</v>
      </c>
      <c r="P347" s="23" t="s">
        <v>34</v>
      </c>
      <c r="Q347" s="24">
        <v>0.13</v>
      </c>
      <c r="R347" s="33">
        <f t="shared" si="42"/>
        <v>2.52212389380531</v>
      </c>
      <c r="S347" s="33">
        <f t="shared" si="43"/>
        <v>504.424778761062</v>
      </c>
      <c r="T347" s="107">
        <v>2.85</v>
      </c>
      <c r="U347" s="34">
        <f t="shared" ref="U347:U410" si="45">T347*M347</f>
        <v>570</v>
      </c>
      <c r="V347" s="33">
        <f t="shared" si="44"/>
        <v>65.575221238938</v>
      </c>
      <c r="W347" s="33">
        <f t="shared" si="40"/>
        <v>65.5752212389381</v>
      </c>
      <c r="X347" s="33">
        <f t="shared" si="41"/>
        <v>0</v>
      </c>
      <c r="Y347" s="4" t="s">
        <v>35</v>
      </c>
      <c r="Z347" s="34">
        <v>24.1</v>
      </c>
      <c r="AA347" s="19" t="s">
        <v>909</v>
      </c>
      <c r="AD347"/>
      <c r="AE347"/>
    </row>
    <row r="348" spans="1:31">
      <c r="A348" s="15">
        <v>45574</v>
      </c>
      <c r="C348" s="7" t="s">
        <v>53</v>
      </c>
      <c r="D348" s="15" t="s">
        <v>77</v>
      </c>
      <c r="E348" s="106"/>
      <c r="F348" s="19" t="s">
        <v>431</v>
      </c>
      <c r="H348" s="17" t="s">
        <v>463</v>
      </c>
      <c r="I348" s="19" t="s">
        <v>338</v>
      </c>
      <c r="J348" s="19" t="s">
        <v>432</v>
      </c>
      <c r="K348" s="19"/>
      <c r="L348" s="19" t="s">
        <v>73</v>
      </c>
      <c r="M348" s="19">
        <v>100</v>
      </c>
      <c r="N348" s="19" t="s">
        <v>32</v>
      </c>
      <c r="O348" s="4" t="s">
        <v>33</v>
      </c>
      <c r="P348" s="23" t="s">
        <v>34</v>
      </c>
      <c r="Q348" s="24">
        <v>0.13</v>
      </c>
      <c r="R348" s="33">
        <f t="shared" si="42"/>
        <v>1.76991150442478</v>
      </c>
      <c r="S348" s="33">
        <f t="shared" si="43"/>
        <v>176.991150442478</v>
      </c>
      <c r="T348" s="107">
        <v>2</v>
      </c>
      <c r="U348" s="34">
        <f t="shared" si="45"/>
        <v>200</v>
      </c>
      <c r="V348" s="33">
        <f t="shared" si="44"/>
        <v>23.0088495575221</v>
      </c>
      <c r="W348" s="33">
        <f t="shared" si="40"/>
        <v>23.0088495575221</v>
      </c>
      <c r="X348" s="33">
        <f t="shared" si="41"/>
        <v>0</v>
      </c>
      <c r="Y348" s="4" t="s">
        <v>35</v>
      </c>
      <c r="Z348" s="4">
        <v>25.01</v>
      </c>
      <c r="AA348" s="41" t="s">
        <v>849</v>
      </c>
      <c r="AD348"/>
      <c r="AE348"/>
    </row>
    <row r="349" spans="1:31">
      <c r="A349" s="15">
        <v>45574</v>
      </c>
      <c r="C349" s="7" t="s">
        <v>53</v>
      </c>
      <c r="D349" s="15" t="s">
        <v>77</v>
      </c>
      <c r="E349" s="106"/>
      <c r="F349" s="19" t="s">
        <v>910</v>
      </c>
      <c r="H349" s="17" t="s">
        <v>463</v>
      </c>
      <c r="I349" s="19" t="s">
        <v>108</v>
      </c>
      <c r="J349" s="19" t="s">
        <v>911</v>
      </c>
      <c r="K349" s="19"/>
      <c r="L349" s="19" t="s">
        <v>73</v>
      </c>
      <c r="M349" s="19">
        <v>20</v>
      </c>
      <c r="N349" s="19" t="s">
        <v>32</v>
      </c>
      <c r="O349" s="4" t="s">
        <v>33</v>
      </c>
      <c r="P349" s="23" t="s">
        <v>34</v>
      </c>
      <c r="Q349" s="24">
        <v>0.13</v>
      </c>
      <c r="R349" s="33">
        <f t="shared" si="42"/>
        <v>7.96460176991151</v>
      </c>
      <c r="S349" s="33">
        <f t="shared" si="43"/>
        <v>159.29203539823</v>
      </c>
      <c r="T349" s="107">
        <v>9</v>
      </c>
      <c r="U349" s="34">
        <f t="shared" si="45"/>
        <v>180</v>
      </c>
      <c r="V349" s="33">
        <f t="shared" si="44"/>
        <v>20.7079646017699</v>
      </c>
      <c r="W349" s="33">
        <f t="shared" si="40"/>
        <v>20.7079646017699</v>
      </c>
      <c r="X349" s="33">
        <f t="shared" si="41"/>
        <v>0</v>
      </c>
      <c r="Y349" s="4" t="s">
        <v>35</v>
      </c>
      <c r="Z349" s="4">
        <v>25.01</v>
      </c>
      <c r="AA349" s="41" t="s">
        <v>849</v>
      </c>
      <c r="AD349"/>
      <c r="AE349"/>
    </row>
    <row r="350" spans="1:31">
      <c r="A350" s="15">
        <v>45574</v>
      </c>
      <c r="C350" s="7" t="s">
        <v>53</v>
      </c>
      <c r="D350" s="15" t="s">
        <v>60</v>
      </c>
      <c r="E350" s="106"/>
      <c r="F350" s="19" t="s">
        <v>912</v>
      </c>
      <c r="H350" s="17" t="s">
        <v>463</v>
      </c>
      <c r="I350" s="19" t="s">
        <v>913</v>
      </c>
      <c r="J350" s="19" t="s">
        <v>914</v>
      </c>
      <c r="K350" s="19"/>
      <c r="L350" s="19" t="s">
        <v>73</v>
      </c>
      <c r="M350" s="19">
        <v>1</v>
      </c>
      <c r="N350" s="19" t="s">
        <v>915</v>
      </c>
      <c r="O350" s="4" t="s">
        <v>33</v>
      </c>
      <c r="P350" s="23" t="s">
        <v>34</v>
      </c>
      <c r="Q350" s="24">
        <v>0.13</v>
      </c>
      <c r="R350" s="33">
        <f t="shared" si="42"/>
        <v>26.5486725663717</v>
      </c>
      <c r="S350" s="33">
        <f t="shared" si="43"/>
        <v>26.5486725663717</v>
      </c>
      <c r="T350" s="107">
        <v>30</v>
      </c>
      <c r="U350" s="34">
        <f t="shared" si="45"/>
        <v>30</v>
      </c>
      <c r="V350" s="33">
        <f t="shared" si="44"/>
        <v>3.45132743362831</v>
      </c>
      <c r="W350" s="33">
        <f t="shared" si="40"/>
        <v>3.45132743362832</v>
      </c>
      <c r="X350" s="33">
        <f t="shared" si="41"/>
        <v>4.44089209850063e-15</v>
      </c>
      <c r="Y350" s="4" t="s">
        <v>35</v>
      </c>
      <c r="Z350" s="4">
        <v>25.01</v>
      </c>
      <c r="AA350" s="41" t="s">
        <v>849</v>
      </c>
      <c r="AD350"/>
      <c r="AE350"/>
    </row>
    <row r="351" spans="1:31">
      <c r="A351" s="15">
        <v>45574</v>
      </c>
      <c r="C351" s="7" t="s">
        <v>53</v>
      </c>
      <c r="D351" s="15" t="s">
        <v>54</v>
      </c>
      <c r="E351" s="106"/>
      <c r="F351" s="19" t="s">
        <v>916</v>
      </c>
      <c r="H351" s="17" t="s">
        <v>463</v>
      </c>
      <c r="I351" s="19" t="s">
        <v>559</v>
      </c>
      <c r="J351" s="19" t="s">
        <v>917</v>
      </c>
      <c r="K351" s="19"/>
      <c r="L351" s="19" t="s">
        <v>73</v>
      </c>
      <c r="M351" s="19">
        <v>20</v>
      </c>
      <c r="N351" s="19" t="s">
        <v>32</v>
      </c>
      <c r="O351" s="4" t="s">
        <v>33</v>
      </c>
      <c r="P351" s="23" t="s">
        <v>34</v>
      </c>
      <c r="Q351" s="24">
        <v>0.13</v>
      </c>
      <c r="R351" s="33">
        <f t="shared" si="42"/>
        <v>12.3893805309735</v>
      </c>
      <c r="S351" s="33">
        <f t="shared" si="43"/>
        <v>247.787610619469</v>
      </c>
      <c r="T351" s="107">
        <v>14</v>
      </c>
      <c r="U351" s="34">
        <f t="shared" si="45"/>
        <v>280</v>
      </c>
      <c r="V351" s="33">
        <f t="shared" si="44"/>
        <v>32.2123893805309</v>
      </c>
      <c r="W351" s="33">
        <f t="shared" si="40"/>
        <v>32.212389380531</v>
      </c>
      <c r="X351" s="33">
        <f t="shared" si="41"/>
        <v>0</v>
      </c>
      <c r="Y351" s="4" t="s">
        <v>35</v>
      </c>
      <c r="Z351" s="4">
        <v>25.01</v>
      </c>
      <c r="AA351" s="41" t="s">
        <v>849</v>
      </c>
      <c r="AD351"/>
      <c r="AE351"/>
    </row>
    <row r="352" spans="1:31">
      <c r="A352" s="15">
        <v>45574</v>
      </c>
      <c r="C352" s="7" t="s">
        <v>53</v>
      </c>
      <c r="D352" s="15" t="s">
        <v>54</v>
      </c>
      <c r="E352" s="106"/>
      <c r="F352" s="19" t="s">
        <v>918</v>
      </c>
      <c r="H352" s="17" t="s">
        <v>463</v>
      </c>
      <c r="I352" s="19" t="s">
        <v>919</v>
      </c>
      <c r="J352" s="19" t="s">
        <v>920</v>
      </c>
      <c r="K352" s="19"/>
      <c r="L352" s="19" t="s">
        <v>73</v>
      </c>
      <c r="M352" s="19">
        <v>1</v>
      </c>
      <c r="N352" s="19" t="s">
        <v>921</v>
      </c>
      <c r="O352" s="4" t="s">
        <v>33</v>
      </c>
      <c r="P352" s="23" t="s">
        <v>34</v>
      </c>
      <c r="Q352" s="24">
        <v>0.13</v>
      </c>
      <c r="R352" s="33">
        <f t="shared" si="42"/>
        <v>672.566371681416</v>
      </c>
      <c r="S352" s="33">
        <f t="shared" si="43"/>
        <v>672.566371681416</v>
      </c>
      <c r="T352" s="107">
        <v>760</v>
      </c>
      <c r="U352" s="34">
        <f t="shared" si="45"/>
        <v>760</v>
      </c>
      <c r="V352" s="33">
        <f t="shared" si="44"/>
        <v>87.4336283185841</v>
      </c>
      <c r="W352" s="33">
        <f t="shared" si="40"/>
        <v>87.4336283185841</v>
      </c>
      <c r="X352" s="33">
        <f t="shared" si="41"/>
        <v>0</v>
      </c>
      <c r="Y352" s="4" t="s">
        <v>35</v>
      </c>
      <c r="Z352" s="4">
        <v>25.01</v>
      </c>
      <c r="AA352" s="41" t="s">
        <v>849</v>
      </c>
      <c r="AD352"/>
      <c r="AE352"/>
    </row>
    <row r="353" spans="1:31">
      <c r="A353" s="15">
        <v>45574</v>
      </c>
      <c r="C353" s="7" t="s">
        <v>53</v>
      </c>
      <c r="D353" s="15" t="s">
        <v>54</v>
      </c>
      <c r="E353" s="106"/>
      <c r="F353" s="19" t="s">
        <v>922</v>
      </c>
      <c r="H353" s="17" t="s">
        <v>463</v>
      </c>
      <c r="I353" s="19" t="s">
        <v>919</v>
      </c>
      <c r="J353" s="19" t="s">
        <v>923</v>
      </c>
      <c r="K353" s="19"/>
      <c r="L353" s="19" t="s">
        <v>73</v>
      </c>
      <c r="M353" s="19">
        <v>1</v>
      </c>
      <c r="N353" s="19" t="s">
        <v>921</v>
      </c>
      <c r="O353" s="4" t="s">
        <v>33</v>
      </c>
      <c r="P353" s="23" t="s">
        <v>34</v>
      </c>
      <c r="Q353" s="24">
        <v>0.13</v>
      </c>
      <c r="R353" s="33">
        <f t="shared" si="42"/>
        <v>672.566371681416</v>
      </c>
      <c r="S353" s="33">
        <f t="shared" si="43"/>
        <v>672.566371681416</v>
      </c>
      <c r="T353" s="107">
        <v>760</v>
      </c>
      <c r="U353" s="34">
        <f t="shared" si="45"/>
        <v>760</v>
      </c>
      <c r="V353" s="33">
        <f t="shared" si="44"/>
        <v>87.4336283185841</v>
      </c>
      <c r="W353" s="33">
        <f t="shared" si="40"/>
        <v>87.4336283185841</v>
      </c>
      <c r="X353" s="33">
        <f t="shared" si="41"/>
        <v>0</v>
      </c>
      <c r="Y353" s="4" t="s">
        <v>35</v>
      </c>
      <c r="Z353" s="4">
        <v>25.01</v>
      </c>
      <c r="AA353" s="41" t="s">
        <v>849</v>
      </c>
      <c r="AD353"/>
      <c r="AE353"/>
    </row>
    <row r="354" spans="1:31">
      <c r="A354" s="15">
        <v>45574</v>
      </c>
      <c r="C354" s="7" t="s">
        <v>53</v>
      </c>
      <c r="D354" s="15" t="s">
        <v>54</v>
      </c>
      <c r="E354" s="106"/>
      <c r="F354" s="19" t="s">
        <v>924</v>
      </c>
      <c r="H354" s="17" t="s">
        <v>463</v>
      </c>
      <c r="I354" s="19" t="s">
        <v>759</v>
      </c>
      <c r="J354" s="19" t="s">
        <v>925</v>
      </c>
      <c r="K354" s="19"/>
      <c r="L354" s="19" t="s">
        <v>73</v>
      </c>
      <c r="M354" s="19">
        <v>1000</v>
      </c>
      <c r="N354" s="19" t="s">
        <v>32</v>
      </c>
      <c r="O354" s="4" t="s">
        <v>33</v>
      </c>
      <c r="P354" s="23" t="s">
        <v>34</v>
      </c>
      <c r="Q354" s="24">
        <v>0.13</v>
      </c>
      <c r="R354" s="33">
        <f t="shared" si="42"/>
        <v>0.0221238938053097</v>
      </c>
      <c r="S354" s="33">
        <f t="shared" si="43"/>
        <v>22.1238938053097</v>
      </c>
      <c r="T354" s="107">
        <v>0.025</v>
      </c>
      <c r="U354" s="34">
        <f t="shared" si="45"/>
        <v>25</v>
      </c>
      <c r="V354" s="33">
        <f t="shared" si="44"/>
        <v>2.87610619469026</v>
      </c>
      <c r="W354" s="33">
        <f t="shared" si="40"/>
        <v>2.87610619469027</v>
      </c>
      <c r="X354" s="33">
        <f t="shared" si="41"/>
        <v>3.5527136788005e-15</v>
      </c>
      <c r="Y354" s="4" t="s">
        <v>35</v>
      </c>
      <c r="Z354" s="4">
        <v>25.01</v>
      </c>
      <c r="AA354" s="41" t="s">
        <v>849</v>
      </c>
      <c r="AD354"/>
      <c r="AE354"/>
    </row>
    <row r="355" spans="1:31">
      <c r="A355" s="15">
        <v>45574</v>
      </c>
      <c r="C355" s="7" t="s">
        <v>53</v>
      </c>
      <c r="D355" s="15" t="s">
        <v>54</v>
      </c>
      <c r="E355" s="106"/>
      <c r="F355" s="19" t="s">
        <v>926</v>
      </c>
      <c r="H355" s="17" t="s">
        <v>463</v>
      </c>
      <c r="I355" s="19" t="s">
        <v>759</v>
      </c>
      <c r="J355" s="19" t="s">
        <v>927</v>
      </c>
      <c r="K355" s="19"/>
      <c r="L355" s="19" t="s">
        <v>73</v>
      </c>
      <c r="M355" s="19">
        <v>100</v>
      </c>
      <c r="N355" s="19" t="s">
        <v>32</v>
      </c>
      <c r="O355" s="4" t="s">
        <v>33</v>
      </c>
      <c r="P355" s="23" t="s">
        <v>34</v>
      </c>
      <c r="Q355" s="24">
        <v>0.13</v>
      </c>
      <c r="R355" s="33">
        <f t="shared" si="42"/>
        <v>0.176991150442478</v>
      </c>
      <c r="S355" s="33">
        <f t="shared" si="43"/>
        <v>17.6991150442478</v>
      </c>
      <c r="T355" s="107">
        <v>0.2</v>
      </c>
      <c r="U355" s="34">
        <f t="shared" si="45"/>
        <v>20</v>
      </c>
      <c r="V355" s="33">
        <f t="shared" si="44"/>
        <v>2.30088495575221</v>
      </c>
      <c r="W355" s="33">
        <f t="shared" si="40"/>
        <v>2.30088495575221</v>
      </c>
      <c r="X355" s="33">
        <f t="shared" si="41"/>
        <v>0</v>
      </c>
      <c r="Y355" s="4" t="s">
        <v>35</v>
      </c>
      <c r="Z355" s="4">
        <v>25.01</v>
      </c>
      <c r="AA355" s="41" t="s">
        <v>849</v>
      </c>
      <c r="AD355"/>
      <c r="AE355"/>
    </row>
    <row r="356" s="101" customFormat="1" ht="14.25" customHeight="1" spans="1:27">
      <c r="A356" s="18">
        <v>45574</v>
      </c>
      <c r="B356" s="18"/>
      <c r="C356" s="7" t="s">
        <v>53</v>
      </c>
      <c r="D356" s="160" t="s">
        <v>60</v>
      </c>
      <c r="E356" s="161"/>
      <c r="F356" s="160" t="s">
        <v>928</v>
      </c>
      <c r="G356" s="17"/>
      <c r="H356" s="17" t="s">
        <v>463</v>
      </c>
      <c r="I356" s="146" t="s">
        <v>29</v>
      </c>
      <c r="J356" s="146" t="s">
        <v>30</v>
      </c>
      <c r="K356" s="146"/>
      <c r="L356" s="146" t="s">
        <v>31</v>
      </c>
      <c r="M356" s="146">
        <v>3</v>
      </c>
      <c r="N356" s="162" t="s">
        <v>32</v>
      </c>
      <c r="O356" s="98" t="s">
        <v>33</v>
      </c>
      <c r="P356" s="23" t="s">
        <v>34</v>
      </c>
      <c r="Q356" s="163">
        <v>0.13</v>
      </c>
      <c r="R356" s="164">
        <f t="shared" si="42"/>
        <v>119.469026548673</v>
      </c>
      <c r="S356" s="164">
        <f t="shared" si="43"/>
        <v>358.407079646018</v>
      </c>
      <c r="T356" s="165">
        <v>135</v>
      </c>
      <c r="U356" s="166">
        <f t="shared" si="45"/>
        <v>405</v>
      </c>
      <c r="V356" s="164">
        <f t="shared" si="44"/>
        <v>46.5929203539823</v>
      </c>
      <c r="W356" s="164">
        <f t="shared" si="40"/>
        <v>46.5929203539823</v>
      </c>
      <c r="X356" s="164">
        <f t="shared" si="41"/>
        <v>0</v>
      </c>
      <c r="Y356" s="4" t="s">
        <v>35</v>
      </c>
      <c r="Z356" s="4">
        <v>25.01</v>
      </c>
      <c r="AA356" s="41" t="s">
        <v>849</v>
      </c>
    </row>
    <row r="357" spans="1:31">
      <c r="A357" s="18">
        <v>45593</v>
      </c>
      <c r="C357" s="7" t="s">
        <v>53</v>
      </c>
      <c r="D357" s="15" t="s">
        <v>54</v>
      </c>
      <c r="E357" s="106"/>
      <c r="F357" s="98" t="s">
        <v>929</v>
      </c>
      <c r="H357" s="17" t="s">
        <v>463</v>
      </c>
      <c r="I357" s="98" t="s">
        <v>121</v>
      </c>
      <c r="J357" s="98" t="s">
        <v>930</v>
      </c>
      <c r="L357" s="19" t="s">
        <v>73</v>
      </c>
      <c r="M357" s="4">
        <v>5</v>
      </c>
      <c r="N357" s="19" t="s">
        <v>99</v>
      </c>
      <c r="O357" s="98" t="s">
        <v>33</v>
      </c>
      <c r="P357" s="23" t="s">
        <v>34</v>
      </c>
      <c r="Q357" s="163">
        <v>0.13</v>
      </c>
      <c r="R357" s="33">
        <f t="shared" si="42"/>
        <v>7.96460176991151</v>
      </c>
      <c r="S357" s="33">
        <f t="shared" si="43"/>
        <v>39.8230088495575</v>
      </c>
      <c r="T357" s="107">
        <v>9</v>
      </c>
      <c r="U357" s="34">
        <f t="shared" si="45"/>
        <v>45</v>
      </c>
      <c r="V357" s="33">
        <f t="shared" si="44"/>
        <v>5.17699115044248</v>
      </c>
      <c r="W357" s="33">
        <f t="shared" si="40"/>
        <v>5.17699115044248</v>
      </c>
      <c r="X357" s="33">
        <f t="shared" si="41"/>
        <v>0</v>
      </c>
      <c r="Y357" s="4" t="s">
        <v>35</v>
      </c>
      <c r="Z357" s="4">
        <v>25.01</v>
      </c>
      <c r="AA357" s="41" t="s">
        <v>849</v>
      </c>
      <c r="AD357"/>
      <c r="AE357"/>
    </row>
    <row r="358" spans="1:31">
      <c r="A358" s="18">
        <v>45597</v>
      </c>
      <c r="C358" s="7" t="s">
        <v>53</v>
      </c>
      <c r="D358" s="15" t="s">
        <v>77</v>
      </c>
      <c r="E358" s="106"/>
      <c r="F358" s="4" t="s">
        <v>931</v>
      </c>
      <c r="H358" s="17" t="s">
        <v>463</v>
      </c>
      <c r="I358" s="98" t="s">
        <v>108</v>
      </c>
      <c r="J358" s="98" t="s">
        <v>932</v>
      </c>
      <c r="L358" s="19" t="s">
        <v>73</v>
      </c>
      <c r="M358" s="4">
        <v>20</v>
      </c>
      <c r="N358" s="98" t="s">
        <v>32</v>
      </c>
      <c r="O358" s="98" t="s">
        <v>33</v>
      </c>
      <c r="P358" s="23" t="s">
        <v>34</v>
      </c>
      <c r="Q358" s="163">
        <v>0.13</v>
      </c>
      <c r="R358" s="33">
        <f t="shared" si="42"/>
        <v>2.12389380530973</v>
      </c>
      <c r="S358" s="33">
        <f t="shared" si="43"/>
        <v>42.4778761061947</v>
      </c>
      <c r="T358" s="107">
        <v>2.4</v>
      </c>
      <c r="U358" s="34">
        <f t="shared" si="45"/>
        <v>48</v>
      </c>
      <c r="V358" s="33">
        <f t="shared" si="44"/>
        <v>5.52212389380531</v>
      </c>
      <c r="W358" s="33">
        <f t="shared" si="40"/>
        <v>5.52212389380531</v>
      </c>
      <c r="X358" s="33">
        <f t="shared" si="41"/>
        <v>0</v>
      </c>
      <c r="Y358" s="4" t="s">
        <v>35</v>
      </c>
      <c r="Z358" s="4">
        <v>25.01</v>
      </c>
      <c r="AA358" s="41" t="s">
        <v>849</v>
      </c>
      <c r="AD358"/>
      <c r="AE358"/>
    </row>
    <row r="359" spans="1:31">
      <c r="A359" s="18">
        <v>45597</v>
      </c>
      <c r="C359" s="7" t="s">
        <v>53</v>
      </c>
      <c r="D359" s="15" t="s">
        <v>77</v>
      </c>
      <c r="E359" s="106"/>
      <c r="F359" s="4" t="s">
        <v>933</v>
      </c>
      <c r="H359" s="17" t="s">
        <v>463</v>
      </c>
      <c r="I359" s="98" t="s">
        <v>559</v>
      </c>
      <c r="J359" s="98" t="s">
        <v>934</v>
      </c>
      <c r="L359" s="19" t="s">
        <v>73</v>
      </c>
      <c r="M359" s="4">
        <v>20</v>
      </c>
      <c r="N359" s="98" t="s">
        <v>32</v>
      </c>
      <c r="O359" s="98" t="s">
        <v>33</v>
      </c>
      <c r="P359" s="23" t="s">
        <v>34</v>
      </c>
      <c r="Q359" s="163">
        <v>0.13</v>
      </c>
      <c r="R359" s="33">
        <f t="shared" si="42"/>
        <v>1.46017699115044</v>
      </c>
      <c r="S359" s="33">
        <f t="shared" si="43"/>
        <v>29.2035398230088</v>
      </c>
      <c r="T359" s="107">
        <v>1.65</v>
      </c>
      <c r="U359" s="34">
        <f t="shared" si="45"/>
        <v>33</v>
      </c>
      <c r="V359" s="33">
        <f t="shared" si="44"/>
        <v>3.79646017699115</v>
      </c>
      <c r="W359" s="33">
        <f t="shared" si="40"/>
        <v>3.79646017699115</v>
      </c>
      <c r="X359" s="33">
        <f t="shared" si="41"/>
        <v>0</v>
      </c>
      <c r="Y359" s="4" t="s">
        <v>35</v>
      </c>
      <c r="Z359" s="4">
        <v>25.01</v>
      </c>
      <c r="AA359" s="41" t="s">
        <v>849</v>
      </c>
      <c r="AD359"/>
      <c r="AE359"/>
    </row>
    <row r="360" spans="1:31">
      <c r="A360" s="18">
        <v>45601</v>
      </c>
      <c r="C360" s="7" t="s">
        <v>53</v>
      </c>
      <c r="D360" s="15" t="s">
        <v>77</v>
      </c>
      <c r="E360" s="106"/>
      <c r="F360" s="98" t="s">
        <v>935</v>
      </c>
      <c r="H360" s="17" t="s">
        <v>463</v>
      </c>
      <c r="I360" s="98" t="s">
        <v>108</v>
      </c>
      <c r="J360" s="98" t="s">
        <v>936</v>
      </c>
      <c r="K360" s="98"/>
      <c r="L360" s="19" t="s">
        <v>73</v>
      </c>
      <c r="M360" s="98">
        <v>20</v>
      </c>
      <c r="N360" s="98" t="s">
        <v>32</v>
      </c>
      <c r="O360" s="98" t="s">
        <v>33</v>
      </c>
      <c r="P360" s="23" t="s">
        <v>34</v>
      </c>
      <c r="Q360" s="163">
        <v>0.13</v>
      </c>
      <c r="R360" s="33">
        <f t="shared" si="42"/>
        <v>2.21238938053097</v>
      </c>
      <c r="S360" s="33">
        <f t="shared" si="43"/>
        <v>44.2477876106195</v>
      </c>
      <c r="T360" s="107">
        <v>2.5</v>
      </c>
      <c r="U360" s="34">
        <f t="shared" si="45"/>
        <v>50</v>
      </c>
      <c r="V360" s="33">
        <f t="shared" si="44"/>
        <v>5.75221238938052</v>
      </c>
      <c r="W360" s="33">
        <f t="shared" si="40"/>
        <v>5.75221238938053</v>
      </c>
      <c r="X360" s="33">
        <f t="shared" si="41"/>
        <v>7.99360577730113e-15</v>
      </c>
      <c r="Y360" s="4" t="s">
        <v>35</v>
      </c>
      <c r="Z360" s="4">
        <v>25.01</v>
      </c>
      <c r="AA360" s="41" t="s">
        <v>849</v>
      </c>
      <c r="AD360"/>
      <c r="AE360"/>
    </row>
    <row r="361" spans="1:31">
      <c r="A361" s="18">
        <v>45601</v>
      </c>
      <c r="C361" s="7" t="s">
        <v>53</v>
      </c>
      <c r="D361" s="15" t="s">
        <v>77</v>
      </c>
      <c r="E361" s="106"/>
      <c r="F361" s="98" t="s">
        <v>937</v>
      </c>
      <c r="H361" s="17" t="s">
        <v>463</v>
      </c>
      <c r="I361" s="98" t="s">
        <v>108</v>
      </c>
      <c r="J361" s="98" t="s">
        <v>938</v>
      </c>
      <c r="K361" s="98"/>
      <c r="L361" s="19" t="s">
        <v>73</v>
      </c>
      <c r="M361" s="98">
        <v>20</v>
      </c>
      <c r="N361" s="98" t="s">
        <v>32</v>
      </c>
      <c r="O361" s="98" t="s">
        <v>33</v>
      </c>
      <c r="P361" s="23" t="s">
        <v>34</v>
      </c>
      <c r="Q361" s="163">
        <v>0.13</v>
      </c>
      <c r="R361" s="33">
        <f t="shared" si="42"/>
        <v>4.42477876106195</v>
      </c>
      <c r="S361" s="33">
        <f t="shared" si="43"/>
        <v>88.495575221239</v>
      </c>
      <c r="T361" s="107">
        <v>5</v>
      </c>
      <c r="U361" s="34">
        <f t="shared" si="45"/>
        <v>100</v>
      </c>
      <c r="V361" s="33">
        <f t="shared" si="44"/>
        <v>11.504424778761</v>
      </c>
      <c r="W361" s="33">
        <f t="shared" si="40"/>
        <v>11.5044247787611</v>
      </c>
      <c r="X361" s="33">
        <f t="shared" si="41"/>
        <v>1.59872115546023e-14</v>
      </c>
      <c r="Y361" s="4" t="s">
        <v>35</v>
      </c>
      <c r="Z361" s="4">
        <v>25.01</v>
      </c>
      <c r="AA361" s="41" t="s">
        <v>849</v>
      </c>
      <c r="AD361"/>
      <c r="AE361"/>
    </row>
    <row r="362" spans="1:31">
      <c r="A362" s="18">
        <v>45601</v>
      </c>
      <c r="C362" s="7" t="s">
        <v>53</v>
      </c>
      <c r="D362" s="15" t="s">
        <v>77</v>
      </c>
      <c r="E362" s="106"/>
      <c r="F362" s="98" t="s">
        <v>939</v>
      </c>
      <c r="H362" s="17" t="s">
        <v>463</v>
      </c>
      <c r="I362" s="98" t="s">
        <v>108</v>
      </c>
      <c r="J362" s="98" t="s">
        <v>940</v>
      </c>
      <c r="K362" s="98"/>
      <c r="L362" s="19" t="s">
        <v>73</v>
      </c>
      <c r="M362" s="98">
        <v>20</v>
      </c>
      <c r="N362" s="98" t="s">
        <v>32</v>
      </c>
      <c r="O362" s="98" t="s">
        <v>33</v>
      </c>
      <c r="P362" s="23" t="s">
        <v>34</v>
      </c>
      <c r="Q362" s="163">
        <v>0.13</v>
      </c>
      <c r="R362" s="33">
        <f t="shared" si="42"/>
        <v>6.54867256637168</v>
      </c>
      <c r="S362" s="33">
        <f t="shared" si="43"/>
        <v>130.973451327434</v>
      </c>
      <c r="T362" s="107">
        <v>7.4</v>
      </c>
      <c r="U362" s="34">
        <f t="shared" si="45"/>
        <v>148</v>
      </c>
      <c r="V362" s="33">
        <f t="shared" si="44"/>
        <v>17.0265486725663</v>
      </c>
      <c r="W362" s="33">
        <f t="shared" si="40"/>
        <v>17.0265486725664</v>
      </c>
      <c r="X362" s="33">
        <f t="shared" si="41"/>
        <v>0</v>
      </c>
      <c r="Y362" s="4" t="s">
        <v>35</v>
      </c>
      <c r="Z362" s="4">
        <v>25.01</v>
      </c>
      <c r="AA362" s="41" t="s">
        <v>849</v>
      </c>
      <c r="AD362"/>
      <c r="AE362"/>
    </row>
    <row r="363" spans="1:31">
      <c r="A363" s="18">
        <v>45601</v>
      </c>
      <c r="C363" s="7" t="s">
        <v>53</v>
      </c>
      <c r="D363" s="15" t="s">
        <v>54</v>
      </c>
      <c r="E363" s="106"/>
      <c r="F363" s="98" t="s">
        <v>941</v>
      </c>
      <c r="H363" s="17" t="s">
        <v>463</v>
      </c>
      <c r="I363" s="98" t="s">
        <v>562</v>
      </c>
      <c r="J363" s="98" t="s">
        <v>942</v>
      </c>
      <c r="K363" s="98"/>
      <c r="L363" s="19" t="s">
        <v>73</v>
      </c>
      <c r="M363" s="98">
        <v>5</v>
      </c>
      <c r="N363" s="98" t="s">
        <v>32</v>
      </c>
      <c r="O363" s="98" t="s">
        <v>33</v>
      </c>
      <c r="P363" s="23" t="s">
        <v>34</v>
      </c>
      <c r="Q363" s="163">
        <v>0.13</v>
      </c>
      <c r="R363" s="33">
        <f t="shared" si="42"/>
        <v>8.8495575221239</v>
      </c>
      <c r="S363" s="33">
        <f t="shared" si="43"/>
        <v>44.2477876106195</v>
      </c>
      <c r="T363" s="107">
        <v>10</v>
      </c>
      <c r="U363" s="34">
        <f t="shared" si="45"/>
        <v>50</v>
      </c>
      <c r="V363" s="33">
        <f t="shared" si="44"/>
        <v>5.75221238938052</v>
      </c>
      <c r="W363" s="33">
        <f t="shared" si="40"/>
        <v>5.75221238938053</v>
      </c>
      <c r="X363" s="33">
        <f t="shared" si="41"/>
        <v>7.99360577730113e-15</v>
      </c>
      <c r="Y363" s="4" t="s">
        <v>35</v>
      </c>
      <c r="Z363" s="4">
        <v>25.01</v>
      </c>
      <c r="AA363" s="41" t="s">
        <v>849</v>
      </c>
      <c r="AD363"/>
      <c r="AE363"/>
    </row>
    <row r="364" spans="1:31">
      <c r="A364" s="18">
        <v>45608</v>
      </c>
      <c r="C364" s="7" t="s">
        <v>53</v>
      </c>
      <c r="D364" s="15" t="s">
        <v>54</v>
      </c>
      <c r="E364" s="106"/>
      <c r="F364" s="98" t="s">
        <v>943</v>
      </c>
      <c r="H364" s="17" t="s">
        <v>463</v>
      </c>
      <c r="I364" s="98" t="s">
        <v>919</v>
      </c>
      <c r="J364" s="98" t="s">
        <v>944</v>
      </c>
      <c r="K364" s="98"/>
      <c r="L364" s="19" t="s">
        <v>73</v>
      </c>
      <c r="M364" s="98">
        <v>1</v>
      </c>
      <c r="N364" s="98" t="s">
        <v>921</v>
      </c>
      <c r="O364" s="98" t="s">
        <v>33</v>
      </c>
      <c r="P364" s="23" t="s">
        <v>34</v>
      </c>
      <c r="Q364" s="163">
        <v>0.13</v>
      </c>
      <c r="R364" s="33">
        <f t="shared" si="42"/>
        <v>172.566371681416</v>
      </c>
      <c r="S364" s="33">
        <f t="shared" si="43"/>
        <v>172.566371681416</v>
      </c>
      <c r="T364" s="107">
        <v>195</v>
      </c>
      <c r="U364" s="34">
        <f t="shared" si="45"/>
        <v>195</v>
      </c>
      <c r="V364" s="33">
        <f t="shared" si="44"/>
        <v>22.4336283185841</v>
      </c>
      <c r="W364" s="33">
        <f t="shared" si="40"/>
        <v>22.4336283185841</v>
      </c>
      <c r="X364" s="33">
        <f t="shared" si="41"/>
        <v>0</v>
      </c>
      <c r="Y364" s="4" t="s">
        <v>35</v>
      </c>
      <c r="Z364" s="4">
        <v>25.01</v>
      </c>
      <c r="AA364" s="41" t="s">
        <v>849</v>
      </c>
      <c r="AD364"/>
      <c r="AE364"/>
    </row>
    <row r="365" spans="1:31">
      <c r="A365" s="18">
        <v>45608</v>
      </c>
      <c r="C365" s="7" t="s">
        <v>53</v>
      </c>
      <c r="D365" s="15" t="s">
        <v>54</v>
      </c>
      <c r="E365" s="106"/>
      <c r="F365" s="98" t="s">
        <v>945</v>
      </c>
      <c r="H365" s="17" t="s">
        <v>463</v>
      </c>
      <c r="I365" s="98" t="s">
        <v>509</v>
      </c>
      <c r="J365" s="98" t="s">
        <v>946</v>
      </c>
      <c r="K365" s="98"/>
      <c r="L365" s="19" t="s">
        <v>73</v>
      </c>
      <c r="M365" s="98">
        <v>100</v>
      </c>
      <c r="N365" s="98" t="s">
        <v>32</v>
      </c>
      <c r="O365" s="98" t="s">
        <v>33</v>
      </c>
      <c r="P365" s="23" t="s">
        <v>34</v>
      </c>
      <c r="Q365" s="163">
        <v>0.13</v>
      </c>
      <c r="R365" s="33">
        <f t="shared" si="42"/>
        <v>0.309734513274336</v>
      </c>
      <c r="S365" s="33">
        <f t="shared" si="43"/>
        <v>30.9734513274336</v>
      </c>
      <c r="T365" s="107">
        <v>0.35</v>
      </c>
      <c r="U365" s="34">
        <f t="shared" si="45"/>
        <v>35</v>
      </c>
      <c r="V365" s="33">
        <f t="shared" si="44"/>
        <v>4.02654867256637</v>
      </c>
      <c r="W365" s="33">
        <f t="shared" si="40"/>
        <v>4.02654867256637</v>
      </c>
      <c r="X365" s="33">
        <f t="shared" si="41"/>
        <v>0</v>
      </c>
      <c r="Y365" s="4" t="s">
        <v>35</v>
      </c>
      <c r="Z365" s="4">
        <v>25.01</v>
      </c>
      <c r="AA365" s="41" t="s">
        <v>849</v>
      </c>
      <c r="AD365"/>
      <c r="AE365"/>
    </row>
    <row r="366" spans="1:31">
      <c r="A366" s="18">
        <v>45608</v>
      </c>
      <c r="C366" s="7" t="s">
        <v>53</v>
      </c>
      <c r="D366" s="15" t="s">
        <v>54</v>
      </c>
      <c r="E366" s="106"/>
      <c r="F366" s="98" t="s">
        <v>947</v>
      </c>
      <c r="H366" s="17" t="s">
        <v>463</v>
      </c>
      <c r="I366" s="98" t="s">
        <v>103</v>
      </c>
      <c r="J366" s="98" t="s">
        <v>948</v>
      </c>
      <c r="K366" s="98"/>
      <c r="L366" s="19" t="s">
        <v>73</v>
      </c>
      <c r="M366" s="98">
        <v>1000</v>
      </c>
      <c r="N366" s="98" t="s">
        <v>32</v>
      </c>
      <c r="O366" s="98" t="s">
        <v>33</v>
      </c>
      <c r="P366" s="23" t="s">
        <v>34</v>
      </c>
      <c r="Q366" s="163">
        <v>0.13</v>
      </c>
      <c r="R366" s="33">
        <f t="shared" si="42"/>
        <v>0.0442477876106195</v>
      </c>
      <c r="S366" s="33">
        <f t="shared" si="43"/>
        <v>44.2477876106195</v>
      </c>
      <c r="T366" s="107">
        <v>0.05</v>
      </c>
      <c r="U366" s="34">
        <f t="shared" si="45"/>
        <v>50</v>
      </c>
      <c r="V366" s="33">
        <f t="shared" si="44"/>
        <v>5.75221238938052</v>
      </c>
      <c r="W366" s="33">
        <f t="shared" si="40"/>
        <v>5.75221238938053</v>
      </c>
      <c r="X366" s="33">
        <f t="shared" si="41"/>
        <v>1.15463194561016e-14</v>
      </c>
      <c r="Y366" s="4" t="s">
        <v>35</v>
      </c>
      <c r="Z366" s="4">
        <v>25.01</v>
      </c>
      <c r="AA366" s="41" t="s">
        <v>849</v>
      </c>
      <c r="AD366"/>
      <c r="AE366"/>
    </row>
    <row r="367" spans="1:31">
      <c r="A367" s="18">
        <v>45610</v>
      </c>
      <c r="C367" s="7" t="s">
        <v>53</v>
      </c>
      <c r="D367" s="15" t="s">
        <v>77</v>
      </c>
      <c r="E367" s="106"/>
      <c r="F367" s="98" t="s">
        <v>949</v>
      </c>
      <c r="H367" s="17" t="s">
        <v>463</v>
      </c>
      <c r="I367" s="98" t="s">
        <v>950</v>
      </c>
      <c r="J367" s="98" t="s">
        <v>951</v>
      </c>
      <c r="L367" s="19" t="s">
        <v>73</v>
      </c>
      <c r="M367" s="4">
        <v>5</v>
      </c>
      <c r="N367" s="98" t="s">
        <v>32</v>
      </c>
      <c r="O367" s="98" t="s">
        <v>33</v>
      </c>
      <c r="P367" s="23" t="s">
        <v>34</v>
      </c>
      <c r="Q367" s="163">
        <v>0.13</v>
      </c>
      <c r="R367" s="33">
        <f t="shared" si="42"/>
        <v>15.929203539823</v>
      </c>
      <c r="S367" s="33">
        <f t="shared" si="43"/>
        <v>79.646017699115</v>
      </c>
      <c r="T367" s="107">
        <v>18</v>
      </c>
      <c r="U367" s="34">
        <f t="shared" si="45"/>
        <v>90</v>
      </c>
      <c r="V367" s="33">
        <f t="shared" si="44"/>
        <v>10.353982300885</v>
      </c>
      <c r="W367" s="33">
        <f t="shared" ref="W367:W428" si="46">T367/(1+Q367)*Q367*M367</f>
        <v>10.353982300885</v>
      </c>
      <c r="X367" s="33">
        <f t="shared" si="41"/>
        <v>-4.44089209850063e-14</v>
      </c>
      <c r="Y367" s="4" t="s">
        <v>35</v>
      </c>
      <c r="Z367" s="4">
        <v>25.01</v>
      </c>
      <c r="AA367" s="41" t="s">
        <v>849</v>
      </c>
      <c r="AD367"/>
      <c r="AE367"/>
    </row>
    <row r="368" spans="1:31">
      <c r="A368" s="18">
        <v>45618</v>
      </c>
      <c r="C368" s="7" t="s">
        <v>53</v>
      </c>
      <c r="D368" s="15" t="s">
        <v>60</v>
      </c>
      <c r="E368" s="106"/>
      <c r="F368" s="98" t="s">
        <v>952</v>
      </c>
      <c r="H368" s="17" t="s">
        <v>463</v>
      </c>
      <c r="I368" s="98" t="s">
        <v>953</v>
      </c>
      <c r="J368" s="98" t="s">
        <v>954</v>
      </c>
      <c r="K368" s="98"/>
      <c r="L368" s="98" t="s">
        <v>73</v>
      </c>
      <c r="M368" s="98">
        <v>1</v>
      </c>
      <c r="N368" s="98" t="s">
        <v>235</v>
      </c>
      <c r="O368" s="98" t="s">
        <v>33</v>
      </c>
      <c r="P368" s="23" t="s">
        <v>34</v>
      </c>
      <c r="Q368" s="163">
        <v>0.13</v>
      </c>
      <c r="R368" s="33">
        <f t="shared" si="42"/>
        <v>101.769911504425</v>
      </c>
      <c r="S368" s="33">
        <f t="shared" si="43"/>
        <v>101.769911504425</v>
      </c>
      <c r="T368" s="107">
        <v>115</v>
      </c>
      <c r="U368" s="34">
        <f t="shared" si="45"/>
        <v>115</v>
      </c>
      <c r="V368" s="33">
        <f t="shared" si="44"/>
        <v>13.2300884955752</v>
      </c>
      <c r="W368" s="33">
        <f t="shared" si="46"/>
        <v>13.2300884955752</v>
      </c>
      <c r="X368" s="33">
        <f t="shared" si="41"/>
        <v>2.1316282072803e-14</v>
      </c>
      <c r="Y368" s="4" t="s">
        <v>35</v>
      </c>
      <c r="Z368" s="4">
        <v>25.01</v>
      </c>
      <c r="AA368" s="41" t="s">
        <v>849</v>
      </c>
      <c r="AD368"/>
      <c r="AE368"/>
    </row>
    <row r="369" spans="1:31">
      <c r="A369" s="18">
        <v>45618</v>
      </c>
      <c r="C369" s="7" t="s">
        <v>53</v>
      </c>
      <c r="D369" s="15" t="s">
        <v>60</v>
      </c>
      <c r="E369" s="106"/>
      <c r="F369" s="146" t="s">
        <v>955</v>
      </c>
      <c r="H369" s="17" t="s">
        <v>463</v>
      </c>
      <c r="I369" s="98" t="s">
        <v>953</v>
      </c>
      <c r="J369" s="98" t="s">
        <v>956</v>
      </c>
      <c r="K369" s="98"/>
      <c r="L369" s="98" t="s">
        <v>73</v>
      </c>
      <c r="M369" s="98">
        <v>1</v>
      </c>
      <c r="N369" s="98" t="s">
        <v>115</v>
      </c>
      <c r="O369" s="98" t="s">
        <v>33</v>
      </c>
      <c r="P369" s="23" t="s">
        <v>34</v>
      </c>
      <c r="Q369" s="163">
        <v>0.13</v>
      </c>
      <c r="R369" s="33">
        <f t="shared" si="42"/>
        <v>132.743362831858</v>
      </c>
      <c r="S369" s="33">
        <f t="shared" si="43"/>
        <v>132.743362831858</v>
      </c>
      <c r="T369" s="107">
        <v>150</v>
      </c>
      <c r="U369" s="34">
        <f t="shared" si="45"/>
        <v>150</v>
      </c>
      <c r="V369" s="33">
        <f t="shared" si="44"/>
        <v>17.2566371681416</v>
      </c>
      <c r="W369" s="33">
        <f t="shared" si="46"/>
        <v>17.2566371681416</v>
      </c>
      <c r="X369" s="33">
        <f t="shared" si="41"/>
        <v>0</v>
      </c>
      <c r="Y369" s="4" t="s">
        <v>35</v>
      </c>
      <c r="Z369" s="4">
        <v>25.01</v>
      </c>
      <c r="AA369" s="41" t="s">
        <v>849</v>
      </c>
      <c r="AD369"/>
      <c r="AE369"/>
    </row>
    <row r="370" spans="1:31">
      <c r="A370" s="18">
        <v>45618</v>
      </c>
      <c r="C370" s="7" t="s">
        <v>53</v>
      </c>
      <c r="D370" s="15" t="s">
        <v>54</v>
      </c>
      <c r="E370" s="106"/>
      <c r="F370" s="98" t="s">
        <v>957</v>
      </c>
      <c r="H370" s="17" t="s">
        <v>463</v>
      </c>
      <c r="I370" s="98" t="s">
        <v>553</v>
      </c>
      <c r="J370" s="98" t="s">
        <v>958</v>
      </c>
      <c r="K370" s="98"/>
      <c r="L370" s="98" t="s">
        <v>73</v>
      </c>
      <c r="M370" s="98">
        <v>10</v>
      </c>
      <c r="N370" s="98" t="s">
        <v>99</v>
      </c>
      <c r="O370" s="98" t="s">
        <v>33</v>
      </c>
      <c r="P370" s="23" t="s">
        <v>34</v>
      </c>
      <c r="Q370" s="163">
        <v>0.13</v>
      </c>
      <c r="R370" s="33">
        <f t="shared" si="42"/>
        <v>10.6194690265487</v>
      </c>
      <c r="S370" s="33">
        <f t="shared" si="43"/>
        <v>106.194690265487</v>
      </c>
      <c r="T370" s="107">
        <v>12</v>
      </c>
      <c r="U370" s="34">
        <f t="shared" si="45"/>
        <v>120</v>
      </c>
      <c r="V370" s="33">
        <f t="shared" si="44"/>
        <v>13.8053097345133</v>
      </c>
      <c r="W370" s="33">
        <f t="shared" si="46"/>
        <v>13.8053097345133</v>
      </c>
      <c r="X370" s="33">
        <f t="shared" si="41"/>
        <v>-2.30926389122033e-14</v>
      </c>
      <c r="Y370" s="4" t="s">
        <v>35</v>
      </c>
      <c r="Z370" s="4">
        <v>25.01</v>
      </c>
      <c r="AA370" s="41" t="s">
        <v>849</v>
      </c>
      <c r="AD370"/>
      <c r="AE370"/>
    </row>
    <row r="371" spans="1:31">
      <c r="A371" s="18">
        <v>45618</v>
      </c>
      <c r="C371" s="7" t="s">
        <v>53</v>
      </c>
      <c r="D371" s="15" t="s">
        <v>54</v>
      </c>
      <c r="E371" s="106"/>
      <c r="F371" s="98" t="s">
        <v>959</v>
      </c>
      <c r="H371" s="17" t="s">
        <v>463</v>
      </c>
      <c r="I371" s="98" t="s">
        <v>553</v>
      </c>
      <c r="J371" s="98" t="s">
        <v>960</v>
      </c>
      <c r="K371" s="98"/>
      <c r="L371" s="98" t="s">
        <v>73</v>
      </c>
      <c r="M371" s="98">
        <v>10</v>
      </c>
      <c r="N371" s="98" t="s">
        <v>99</v>
      </c>
      <c r="O371" s="98" t="s">
        <v>33</v>
      </c>
      <c r="P371" s="23" t="s">
        <v>34</v>
      </c>
      <c r="Q371" s="163">
        <v>0.13</v>
      </c>
      <c r="R371" s="33">
        <f t="shared" si="42"/>
        <v>8.8495575221239</v>
      </c>
      <c r="S371" s="33">
        <f t="shared" si="43"/>
        <v>88.495575221239</v>
      </c>
      <c r="T371" s="107">
        <v>10</v>
      </c>
      <c r="U371" s="34">
        <f t="shared" si="45"/>
        <v>100</v>
      </c>
      <c r="V371" s="33">
        <f t="shared" si="44"/>
        <v>11.504424778761</v>
      </c>
      <c r="W371" s="33">
        <f t="shared" si="46"/>
        <v>11.5044247787611</v>
      </c>
      <c r="X371" s="33">
        <f t="shared" si="41"/>
        <v>6.3948846218409e-14</v>
      </c>
      <c r="Y371" s="4" t="s">
        <v>35</v>
      </c>
      <c r="Z371" s="4">
        <v>25.01</v>
      </c>
      <c r="AA371" s="41" t="s">
        <v>849</v>
      </c>
      <c r="AD371"/>
      <c r="AE371"/>
    </row>
    <row r="372" spans="1:31">
      <c r="A372" s="18">
        <v>45618</v>
      </c>
      <c r="C372" s="7" t="s">
        <v>53</v>
      </c>
      <c r="D372" s="15" t="s">
        <v>54</v>
      </c>
      <c r="E372" s="106"/>
      <c r="F372" s="98" t="s">
        <v>961</v>
      </c>
      <c r="H372" s="17" t="s">
        <v>463</v>
      </c>
      <c r="I372" s="98" t="s">
        <v>962</v>
      </c>
      <c r="J372" s="98" t="s">
        <v>963</v>
      </c>
      <c r="K372" s="98"/>
      <c r="L372" s="98" t="s">
        <v>73</v>
      </c>
      <c r="M372" s="98">
        <v>20</v>
      </c>
      <c r="N372" s="98" t="s">
        <v>32</v>
      </c>
      <c r="O372" s="98" t="s">
        <v>33</v>
      </c>
      <c r="P372" s="23" t="s">
        <v>34</v>
      </c>
      <c r="Q372" s="163">
        <v>0.13</v>
      </c>
      <c r="R372" s="33">
        <f t="shared" si="42"/>
        <v>3.09734513274336</v>
      </c>
      <c r="S372" s="33">
        <f t="shared" si="43"/>
        <v>61.9469026548673</v>
      </c>
      <c r="T372" s="107">
        <v>3.5</v>
      </c>
      <c r="U372" s="34">
        <f t="shared" si="45"/>
        <v>70</v>
      </c>
      <c r="V372" s="33">
        <f t="shared" si="44"/>
        <v>8.05309734513273</v>
      </c>
      <c r="W372" s="33">
        <f t="shared" si="46"/>
        <v>8.05309734513274</v>
      </c>
      <c r="X372" s="33">
        <f t="shared" si="41"/>
        <v>1.4210854715202e-14</v>
      </c>
      <c r="Y372" s="4" t="s">
        <v>35</v>
      </c>
      <c r="Z372" s="4">
        <v>25.01</v>
      </c>
      <c r="AA372" s="41" t="s">
        <v>849</v>
      </c>
      <c r="AD372"/>
      <c r="AE372"/>
    </row>
    <row r="373" spans="1:31">
      <c r="A373" s="18">
        <v>45618</v>
      </c>
      <c r="C373" s="7" t="s">
        <v>53</v>
      </c>
      <c r="D373" s="15" t="s">
        <v>77</v>
      </c>
      <c r="E373" s="106"/>
      <c r="F373" s="146" t="s">
        <v>384</v>
      </c>
      <c r="H373" s="17" t="s">
        <v>463</v>
      </c>
      <c r="I373" s="146" t="s">
        <v>138</v>
      </c>
      <c r="J373" s="146" t="s">
        <v>964</v>
      </c>
      <c r="K373" s="146"/>
      <c r="L373" s="146" t="s">
        <v>73</v>
      </c>
      <c r="M373" s="146">
        <v>100</v>
      </c>
      <c r="N373" s="98" t="s">
        <v>32</v>
      </c>
      <c r="O373" s="98" t="s">
        <v>33</v>
      </c>
      <c r="P373" s="23" t="s">
        <v>34</v>
      </c>
      <c r="Q373" s="163">
        <v>0.13</v>
      </c>
      <c r="R373" s="33">
        <f t="shared" si="42"/>
        <v>0.442477876106195</v>
      </c>
      <c r="S373" s="33">
        <f t="shared" si="43"/>
        <v>44.2477876106195</v>
      </c>
      <c r="T373" s="107">
        <v>0.5</v>
      </c>
      <c r="U373" s="34">
        <f t="shared" si="45"/>
        <v>50</v>
      </c>
      <c r="V373" s="33">
        <f t="shared" si="44"/>
        <v>5.75221238938053</v>
      </c>
      <c r="W373" s="33">
        <f t="shared" si="46"/>
        <v>5.75221238938053</v>
      </c>
      <c r="X373" s="33">
        <f t="shared" si="41"/>
        <v>0</v>
      </c>
      <c r="Y373" s="4" t="s">
        <v>35</v>
      </c>
      <c r="Z373" s="4">
        <v>25.01</v>
      </c>
      <c r="AA373" s="41" t="s">
        <v>849</v>
      </c>
      <c r="AD373"/>
      <c r="AE373"/>
    </row>
    <row r="374" spans="1:31">
      <c r="A374" s="18">
        <v>45618</v>
      </c>
      <c r="C374" s="7" t="s">
        <v>53</v>
      </c>
      <c r="D374" s="15" t="s">
        <v>77</v>
      </c>
      <c r="E374" s="106"/>
      <c r="F374" s="146" t="s">
        <v>502</v>
      </c>
      <c r="H374" s="17" t="s">
        <v>463</v>
      </c>
      <c r="I374" s="146" t="s">
        <v>108</v>
      </c>
      <c r="J374" s="146" t="s">
        <v>503</v>
      </c>
      <c r="K374" s="146"/>
      <c r="L374" s="146" t="s">
        <v>73</v>
      </c>
      <c r="M374" s="146">
        <v>25</v>
      </c>
      <c r="N374" s="98" t="s">
        <v>32</v>
      </c>
      <c r="O374" s="98" t="s">
        <v>33</v>
      </c>
      <c r="P374" s="23" t="s">
        <v>34</v>
      </c>
      <c r="Q374" s="163">
        <v>0.13</v>
      </c>
      <c r="R374" s="33">
        <f t="shared" si="42"/>
        <v>0.442477876106195</v>
      </c>
      <c r="S374" s="33">
        <f t="shared" si="43"/>
        <v>11.0619469026549</v>
      </c>
      <c r="T374" s="107">
        <v>0.5</v>
      </c>
      <c r="U374" s="34">
        <f t="shared" si="45"/>
        <v>12.5</v>
      </c>
      <c r="V374" s="33">
        <f t="shared" si="44"/>
        <v>1.43805309734513</v>
      </c>
      <c r="W374" s="33">
        <f t="shared" si="46"/>
        <v>1.43805309734513</v>
      </c>
      <c r="X374" s="33">
        <f t="shared" si="41"/>
        <v>2.88657986402541e-15</v>
      </c>
      <c r="Y374" s="4" t="s">
        <v>35</v>
      </c>
      <c r="Z374" s="4">
        <v>25.01</v>
      </c>
      <c r="AA374" s="41" t="s">
        <v>849</v>
      </c>
      <c r="AD374"/>
      <c r="AE374"/>
    </row>
    <row r="375" spans="1:31">
      <c r="A375" s="18">
        <v>45618</v>
      </c>
      <c r="C375" s="7" t="s">
        <v>53</v>
      </c>
      <c r="D375" s="15" t="s">
        <v>77</v>
      </c>
      <c r="E375" s="106"/>
      <c r="F375" s="146" t="s">
        <v>481</v>
      </c>
      <c r="H375" s="17" t="s">
        <v>463</v>
      </c>
      <c r="I375" s="146" t="s">
        <v>108</v>
      </c>
      <c r="J375" s="146" t="s">
        <v>482</v>
      </c>
      <c r="K375" s="146"/>
      <c r="L375" s="146" t="s">
        <v>73</v>
      </c>
      <c r="M375" s="146">
        <v>25</v>
      </c>
      <c r="N375" s="98" t="s">
        <v>32</v>
      </c>
      <c r="O375" s="98" t="s">
        <v>33</v>
      </c>
      <c r="P375" s="23" t="s">
        <v>34</v>
      </c>
      <c r="Q375" s="163">
        <v>0.13</v>
      </c>
      <c r="R375" s="33">
        <f t="shared" si="42"/>
        <v>0.884955752212389</v>
      </c>
      <c r="S375" s="33">
        <f t="shared" si="43"/>
        <v>22.1238938053097</v>
      </c>
      <c r="T375" s="107">
        <v>1</v>
      </c>
      <c r="U375" s="34">
        <f t="shared" si="45"/>
        <v>25</v>
      </c>
      <c r="V375" s="33">
        <f t="shared" si="44"/>
        <v>2.87610619469027</v>
      </c>
      <c r="W375" s="33">
        <f t="shared" si="46"/>
        <v>2.87610619469027</v>
      </c>
      <c r="X375" s="33">
        <f t="shared" si="41"/>
        <v>-4.44089209850063e-15</v>
      </c>
      <c r="Y375" s="4" t="s">
        <v>35</v>
      </c>
      <c r="Z375" s="4">
        <v>25.01</v>
      </c>
      <c r="AA375" s="41" t="s">
        <v>849</v>
      </c>
      <c r="AD375"/>
      <c r="AE375"/>
    </row>
    <row r="376" spans="1:31">
      <c r="A376" s="18">
        <v>45618</v>
      </c>
      <c r="C376" s="7" t="s">
        <v>53</v>
      </c>
      <c r="D376" s="15" t="s">
        <v>77</v>
      </c>
      <c r="E376" s="106"/>
      <c r="F376" s="146" t="s">
        <v>493</v>
      </c>
      <c r="H376" s="17" t="s">
        <v>463</v>
      </c>
      <c r="I376" s="146" t="s">
        <v>965</v>
      </c>
      <c r="J376" s="146" t="s">
        <v>495</v>
      </c>
      <c r="K376" s="146"/>
      <c r="L376" s="146" t="s">
        <v>73</v>
      </c>
      <c r="M376" s="146">
        <v>25</v>
      </c>
      <c r="N376" s="98" t="s">
        <v>32</v>
      </c>
      <c r="O376" s="98" t="s">
        <v>33</v>
      </c>
      <c r="P376" s="23" t="s">
        <v>34</v>
      </c>
      <c r="Q376" s="163">
        <v>0.13</v>
      </c>
      <c r="R376" s="33">
        <f t="shared" si="42"/>
        <v>1.06194690265487</v>
      </c>
      <c r="S376" s="33">
        <f t="shared" si="43"/>
        <v>26.5486725663717</v>
      </c>
      <c r="T376" s="107">
        <v>1.2</v>
      </c>
      <c r="U376" s="34">
        <f t="shared" si="45"/>
        <v>30</v>
      </c>
      <c r="V376" s="33">
        <f t="shared" si="44"/>
        <v>3.45132743362831</v>
      </c>
      <c r="W376" s="33">
        <f t="shared" si="46"/>
        <v>3.45132743362832</v>
      </c>
      <c r="X376" s="33">
        <f t="shared" si="41"/>
        <v>8.88178419700125e-15</v>
      </c>
      <c r="Y376" s="4" t="s">
        <v>35</v>
      </c>
      <c r="Z376" s="4">
        <v>25.01</v>
      </c>
      <c r="AA376" s="41" t="s">
        <v>849</v>
      </c>
      <c r="AD376"/>
      <c r="AE376"/>
    </row>
    <row r="377" spans="1:31">
      <c r="A377" s="18">
        <v>45618</v>
      </c>
      <c r="C377" s="7" t="s">
        <v>53</v>
      </c>
      <c r="D377" s="15" t="s">
        <v>77</v>
      </c>
      <c r="E377" s="106"/>
      <c r="F377" s="146" t="s">
        <v>966</v>
      </c>
      <c r="H377" s="17" t="s">
        <v>463</v>
      </c>
      <c r="I377" s="146" t="s">
        <v>425</v>
      </c>
      <c r="J377" s="146" t="s">
        <v>967</v>
      </c>
      <c r="K377" s="146"/>
      <c r="L377" s="146" t="s">
        <v>73</v>
      </c>
      <c r="M377" s="146">
        <v>25</v>
      </c>
      <c r="N377" s="98" t="s">
        <v>32</v>
      </c>
      <c r="O377" s="98" t="s">
        <v>33</v>
      </c>
      <c r="P377" s="23" t="s">
        <v>34</v>
      </c>
      <c r="Q377" s="163">
        <v>0.13</v>
      </c>
      <c r="R377" s="33">
        <f t="shared" si="42"/>
        <v>4.42477876106195</v>
      </c>
      <c r="S377" s="33">
        <f t="shared" si="43"/>
        <v>110.619469026549</v>
      </c>
      <c r="T377" s="107">
        <v>5</v>
      </c>
      <c r="U377" s="34">
        <f t="shared" si="45"/>
        <v>125</v>
      </c>
      <c r="V377" s="33">
        <f t="shared" si="44"/>
        <v>14.3805309734513</v>
      </c>
      <c r="W377" s="33">
        <f t="shared" si="46"/>
        <v>14.3805309734513</v>
      </c>
      <c r="X377" s="33">
        <f t="shared" si="41"/>
        <v>3.01980662698043e-14</v>
      </c>
      <c r="Y377" s="4" t="s">
        <v>35</v>
      </c>
      <c r="Z377" s="4">
        <v>25.01</v>
      </c>
      <c r="AA377" s="41" t="s">
        <v>849</v>
      </c>
      <c r="AD377"/>
      <c r="AE377"/>
    </row>
    <row r="378" spans="1:31">
      <c r="A378" s="18">
        <v>45618</v>
      </c>
      <c r="C378" s="7" t="s">
        <v>53</v>
      </c>
      <c r="D378" s="15" t="s">
        <v>77</v>
      </c>
      <c r="E378" s="106"/>
      <c r="F378" s="146" t="s">
        <v>968</v>
      </c>
      <c r="H378" s="17" t="s">
        <v>463</v>
      </c>
      <c r="I378" s="146" t="s">
        <v>425</v>
      </c>
      <c r="J378" s="146" t="s">
        <v>969</v>
      </c>
      <c r="K378" s="146"/>
      <c r="L378" s="146" t="s">
        <v>73</v>
      </c>
      <c r="M378" s="146">
        <v>25</v>
      </c>
      <c r="N378" s="98" t="s">
        <v>32</v>
      </c>
      <c r="O378" s="98" t="s">
        <v>33</v>
      </c>
      <c r="P378" s="23" t="s">
        <v>34</v>
      </c>
      <c r="Q378" s="163">
        <v>0.13</v>
      </c>
      <c r="R378" s="33">
        <f t="shared" si="42"/>
        <v>4.86725663716814</v>
      </c>
      <c r="S378" s="33">
        <f t="shared" si="43"/>
        <v>121.681415929204</v>
      </c>
      <c r="T378" s="107">
        <v>5.5</v>
      </c>
      <c r="U378" s="34">
        <f t="shared" si="45"/>
        <v>137.5</v>
      </c>
      <c r="V378" s="33">
        <f t="shared" si="44"/>
        <v>15.8185840707965</v>
      </c>
      <c r="W378" s="33">
        <f t="shared" si="46"/>
        <v>15.8185840707965</v>
      </c>
      <c r="X378" s="33">
        <f t="shared" si="41"/>
        <v>-4.08562073062058e-14</v>
      </c>
      <c r="Y378" s="4" t="s">
        <v>35</v>
      </c>
      <c r="Z378" s="4">
        <v>25.01</v>
      </c>
      <c r="AA378" s="41" t="s">
        <v>849</v>
      </c>
      <c r="AD378"/>
      <c r="AE378"/>
    </row>
    <row r="379" spans="1:31">
      <c r="A379" s="18">
        <v>45618</v>
      </c>
      <c r="C379" s="7" t="s">
        <v>53</v>
      </c>
      <c r="D379" s="15" t="s">
        <v>77</v>
      </c>
      <c r="E379" s="106"/>
      <c r="F379" s="146" t="s">
        <v>970</v>
      </c>
      <c r="H379" s="17" t="s">
        <v>463</v>
      </c>
      <c r="I379" s="146" t="s">
        <v>425</v>
      </c>
      <c r="J379" s="146" t="s">
        <v>971</v>
      </c>
      <c r="K379" s="146"/>
      <c r="L379" s="146" t="s">
        <v>73</v>
      </c>
      <c r="M379" s="146">
        <v>25</v>
      </c>
      <c r="N379" s="98" t="s">
        <v>32</v>
      </c>
      <c r="O379" s="98" t="s">
        <v>33</v>
      </c>
      <c r="P379" s="23" t="s">
        <v>34</v>
      </c>
      <c r="Q379" s="163">
        <v>0.13</v>
      </c>
      <c r="R379" s="33">
        <f t="shared" si="42"/>
        <v>13.2743362831858</v>
      </c>
      <c r="S379" s="33">
        <f t="shared" si="43"/>
        <v>331.858407079646</v>
      </c>
      <c r="T379" s="107">
        <v>15</v>
      </c>
      <c r="U379" s="34">
        <f t="shared" si="45"/>
        <v>375</v>
      </c>
      <c r="V379" s="33">
        <f t="shared" si="44"/>
        <v>43.141592920354</v>
      </c>
      <c r="W379" s="33">
        <f t="shared" si="46"/>
        <v>43.141592920354</v>
      </c>
      <c r="X379" s="33">
        <f t="shared" si="41"/>
        <v>0</v>
      </c>
      <c r="Y379" s="4" t="s">
        <v>35</v>
      </c>
      <c r="Z379" s="4">
        <v>25.01</v>
      </c>
      <c r="AA379" s="41" t="s">
        <v>849</v>
      </c>
      <c r="AD379"/>
      <c r="AE379"/>
    </row>
    <row r="380" spans="1:31">
      <c r="A380" s="18">
        <v>45618</v>
      </c>
      <c r="C380" s="7" t="s">
        <v>53</v>
      </c>
      <c r="D380" s="15" t="s">
        <v>77</v>
      </c>
      <c r="E380" s="106"/>
      <c r="F380" s="146" t="s">
        <v>972</v>
      </c>
      <c r="H380" s="17" t="s">
        <v>463</v>
      </c>
      <c r="I380" s="146" t="s">
        <v>540</v>
      </c>
      <c r="J380" s="146" t="s">
        <v>973</v>
      </c>
      <c r="K380" s="146"/>
      <c r="L380" s="146" t="s">
        <v>73</v>
      </c>
      <c r="M380" s="146">
        <v>100</v>
      </c>
      <c r="N380" s="98" t="s">
        <v>32</v>
      </c>
      <c r="O380" s="98" t="s">
        <v>33</v>
      </c>
      <c r="P380" s="23" t="s">
        <v>34</v>
      </c>
      <c r="Q380" s="163">
        <v>0.13</v>
      </c>
      <c r="R380" s="33">
        <f t="shared" si="42"/>
        <v>0.442477876106195</v>
      </c>
      <c r="S380" s="33">
        <f t="shared" si="43"/>
        <v>44.2477876106195</v>
      </c>
      <c r="T380" s="107">
        <v>0.5</v>
      </c>
      <c r="U380" s="34">
        <f t="shared" si="45"/>
        <v>50</v>
      </c>
      <c r="V380" s="33">
        <f t="shared" si="44"/>
        <v>5.75221238938053</v>
      </c>
      <c r="W380" s="33">
        <f t="shared" si="46"/>
        <v>5.75221238938053</v>
      </c>
      <c r="X380" s="33">
        <f t="shared" si="41"/>
        <v>0</v>
      </c>
      <c r="Y380" s="4" t="s">
        <v>35</v>
      </c>
      <c r="Z380" s="4">
        <v>25.01</v>
      </c>
      <c r="AA380" s="41" t="s">
        <v>849</v>
      </c>
      <c r="AD380"/>
      <c r="AE380"/>
    </row>
    <row r="381" spans="1:31">
      <c r="A381" s="18">
        <v>45618</v>
      </c>
      <c r="C381" s="7" t="s">
        <v>53</v>
      </c>
      <c r="D381" s="15" t="s">
        <v>77</v>
      </c>
      <c r="E381" s="106"/>
      <c r="F381" s="146" t="s">
        <v>974</v>
      </c>
      <c r="H381" s="17" t="s">
        <v>463</v>
      </c>
      <c r="I381" s="146" t="s">
        <v>975</v>
      </c>
      <c r="J381" s="146" t="s">
        <v>976</v>
      </c>
      <c r="K381" s="146"/>
      <c r="L381" s="146" t="s">
        <v>73</v>
      </c>
      <c r="M381" s="146">
        <v>20</v>
      </c>
      <c r="N381" s="98" t="s">
        <v>32</v>
      </c>
      <c r="O381" s="98" t="s">
        <v>33</v>
      </c>
      <c r="P381" s="23" t="s">
        <v>34</v>
      </c>
      <c r="Q381" s="163">
        <v>0.13</v>
      </c>
      <c r="R381" s="33">
        <f t="shared" si="42"/>
        <v>1.06194690265487</v>
      </c>
      <c r="S381" s="33">
        <f t="shared" si="43"/>
        <v>21.2389380530973</v>
      </c>
      <c r="T381" s="107">
        <v>1.2</v>
      </c>
      <c r="U381" s="34">
        <f t="shared" si="45"/>
        <v>24</v>
      </c>
      <c r="V381" s="33">
        <f t="shared" si="44"/>
        <v>2.76106194690265</v>
      </c>
      <c r="W381" s="33">
        <f t="shared" si="46"/>
        <v>2.76106194690266</v>
      </c>
      <c r="X381" s="33">
        <f t="shared" si="41"/>
        <v>5.77315972805081e-15</v>
      </c>
      <c r="Y381" s="4" t="s">
        <v>35</v>
      </c>
      <c r="Z381" s="4">
        <v>25.01</v>
      </c>
      <c r="AA381" s="41" t="s">
        <v>849</v>
      </c>
      <c r="AD381"/>
      <c r="AE381"/>
    </row>
    <row r="382" spans="1:31">
      <c r="A382" s="18">
        <v>45618</v>
      </c>
      <c r="C382" s="7" t="s">
        <v>53</v>
      </c>
      <c r="D382" s="15" t="s">
        <v>77</v>
      </c>
      <c r="E382" s="106"/>
      <c r="F382" s="146" t="s">
        <v>977</v>
      </c>
      <c r="H382" s="17" t="s">
        <v>463</v>
      </c>
      <c r="I382" s="146" t="s">
        <v>425</v>
      </c>
      <c r="J382" s="146" t="s">
        <v>978</v>
      </c>
      <c r="K382" s="146"/>
      <c r="L382" s="146" t="s">
        <v>73</v>
      </c>
      <c r="M382" s="146">
        <v>20</v>
      </c>
      <c r="N382" s="98" t="s">
        <v>32</v>
      </c>
      <c r="O382" s="98" t="s">
        <v>33</v>
      </c>
      <c r="P382" s="23" t="s">
        <v>34</v>
      </c>
      <c r="Q382" s="163">
        <v>0.13</v>
      </c>
      <c r="R382" s="33">
        <f t="shared" si="42"/>
        <v>66.3716814159292</v>
      </c>
      <c r="S382" s="33">
        <f t="shared" si="43"/>
        <v>1327.43362831858</v>
      </c>
      <c r="T382" s="107">
        <v>75</v>
      </c>
      <c r="U382" s="34">
        <f t="shared" si="45"/>
        <v>1500</v>
      </c>
      <c r="V382" s="33">
        <f t="shared" si="44"/>
        <v>172.566371681416</v>
      </c>
      <c r="W382" s="33">
        <f t="shared" si="46"/>
        <v>172.566371681416</v>
      </c>
      <c r="X382" s="33">
        <f t="shared" si="41"/>
        <v>0</v>
      </c>
      <c r="Y382" s="4" t="s">
        <v>35</v>
      </c>
      <c r="Z382" s="4">
        <v>25.01</v>
      </c>
      <c r="AA382" s="41" t="s">
        <v>849</v>
      </c>
      <c r="AD382"/>
      <c r="AE382"/>
    </row>
    <row r="383" spans="1:31">
      <c r="A383" s="18">
        <v>45618</v>
      </c>
      <c r="C383" s="7" t="s">
        <v>53</v>
      </c>
      <c r="D383" s="15" t="s">
        <v>77</v>
      </c>
      <c r="E383" s="106"/>
      <c r="F383" s="146" t="s">
        <v>979</v>
      </c>
      <c r="H383" s="17" t="s">
        <v>463</v>
      </c>
      <c r="I383" s="146" t="s">
        <v>425</v>
      </c>
      <c r="J383" s="146" t="s">
        <v>980</v>
      </c>
      <c r="K383" s="146"/>
      <c r="L383" s="146" t="s">
        <v>73</v>
      </c>
      <c r="M383" s="146">
        <v>20</v>
      </c>
      <c r="N383" s="98" t="s">
        <v>32</v>
      </c>
      <c r="O383" s="98" t="s">
        <v>33</v>
      </c>
      <c r="P383" s="23" t="s">
        <v>34</v>
      </c>
      <c r="Q383" s="163">
        <v>0.13</v>
      </c>
      <c r="R383" s="33">
        <f t="shared" si="42"/>
        <v>10.6194690265487</v>
      </c>
      <c r="S383" s="33">
        <f t="shared" si="43"/>
        <v>212.389380530973</v>
      </c>
      <c r="T383" s="107">
        <v>12</v>
      </c>
      <c r="U383" s="34">
        <f t="shared" si="45"/>
        <v>240</v>
      </c>
      <c r="V383" s="33">
        <f t="shared" si="44"/>
        <v>27.6106194690265</v>
      </c>
      <c r="W383" s="33">
        <f t="shared" si="46"/>
        <v>27.6106194690266</v>
      </c>
      <c r="X383" s="33">
        <f t="shared" si="41"/>
        <v>5.32907051820075e-14</v>
      </c>
      <c r="Y383" s="4" t="s">
        <v>35</v>
      </c>
      <c r="Z383" s="4">
        <v>25.01</v>
      </c>
      <c r="AA383" s="41" t="s">
        <v>849</v>
      </c>
      <c r="AD383"/>
      <c r="AE383"/>
    </row>
    <row r="384" spans="1:31">
      <c r="A384" s="18">
        <v>45618</v>
      </c>
      <c r="C384" s="7" t="s">
        <v>53</v>
      </c>
      <c r="D384" s="15" t="s">
        <v>77</v>
      </c>
      <c r="E384" s="106"/>
      <c r="F384" s="146" t="s">
        <v>981</v>
      </c>
      <c r="H384" s="17" t="s">
        <v>463</v>
      </c>
      <c r="I384" s="146" t="s">
        <v>425</v>
      </c>
      <c r="J384" s="146" t="s">
        <v>982</v>
      </c>
      <c r="K384" s="146"/>
      <c r="L384" s="146" t="s">
        <v>73</v>
      </c>
      <c r="M384" s="146">
        <v>20</v>
      </c>
      <c r="N384" s="98" t="s">
        <v>32</v>
      </c>
      <c r="O384" s="98" t="s">
        <v>33</v>
      </c>
      <c r="P384" s="23" t="s">
        <v>34</v>
      </c>
      <c r="Q384" s="163">
        <v>0.13</v>
      </c>
      <c r="R384" s="33">
        <f t="shared" si="42"/>
        <v>0.884955752212389</v>
      </c>
      <c r="S384" s="33">
        <f t="shared" si="43"/>
        <v>17.6991150442478</v>
      </c>
      <c r="T384" s="107">
        <v>1</v>
      </c>
      <c r="U384" s="34">
        <f t="shared" si="45"/>
        <v>20</v>
      </c>
      <c r="V384" s="33">
        <f t="shared" si="44"/>
        <v>2.30088495575221</v>
      </c>
      <c r="W384" s="33">
        <f t="shared" si="46"/>
        <v>2.30088495575221</v>
      </c>
      <c r="X384" s="33">
        <f t="shared" si="41"/>
        <v>0</v>
      </c>
      <c r="Y384" s="4" t="s">
        <v>35</v>
      </c>
      <c r="Z384" s="4">
        <v>25.01</v>
      </c>
      <c r="AA384" s="41" t="s">
        <v>849</v>
      </c>
      <c r="AD384"/>
      <c r="AE384"/>
    </row>
    <row r="385" s="105" customFormat="1" spans="1:31">
      <c r="A385" s="167" t="s">
        <v>983</v>
      </c>
      <c r="C385" s="168"/>
      <c r="D385" s="169"/>
      <c r="E385" s="170"/>
      <c r="P385" s="171"/>
      <c r="Q385" s="173"/>
      <c r="R385" s="174">
        <f t="shared" si="42"/>
        <v>0</v>
      </c>
      <c r="S385" s="174">
        <f t="shared" si="43"/>
        <v>0</v>
      </c>
      <c r="T385" s="175"/>
      <c r="U385" s="176">
        <f t="shared" si="45"/>
        <v>0</v>
      </c>
      <c r="V385" s="174">
        <f t="shared" si="44"/>
        <v>0</v>
      </c>
      <c r="W385" s="174">
        <f t="shared" si="46"/>
        <v>0</v>
      </c>
      <c r="X385" s="174">
        <f t="shared" ref="X385:X448" si="47">W385-V385</f>
        <v>0</v>
      </c>
      <c r="AD385" s="177"/>
      <c r="AE385" s="177"/>
    </row>
    <row r="386" spans="1:51">
      <c r="A386" s="18">
        <v>45624</v>
      </c>
      <c r="C386" s="7" t="s">
        <v>53</v>
      </c>
      <c r="D386" s="15" t="s">
        <v>149</v>
      </c>
      <c r="E386" s="106"/>
      <c r="F386" s="19" t="s">
        <v>710</v>
      </c>
      <c r="G386" s="17" t="s">
        <v>984</v>
      </c>
      <c r="H386" s="16" t="s">
        <v>712</v>
      </c>
      <c r="I386" s="19" t="s">
        <v>713</v>
      </c>
      <c r="J386" s="19" t="s">
        <v>714</v>
      </c>
      <c r="L386" s="19" t="s">
        <v>31</v>
      </c>
      <c r="M386" s="4">
        <v>5</v>
      </c>
      <c r="N386" s="19" t="s">
        <v>32</v>
      </c>
      <c r="O386" s="19" t="s">
        <v>33</v>
      </c>
      <c r="P386" s="23" t="s">
        <v>34</v>
      </c>
      <c r="Q386" s="24">
        <v>0.13</v>
      </c>
      <c r="R386" s="33">
        <f t="shared" si="42"/>
        <v>1061.94690265487</v>
      </c>
      <c r="S386" s="33">
        <f t="shared" si="43"/>
        <v>5309.73451327434</v>
      </c>
      <c r="T386" s="107">
        <v>1200</v>
      </c>
      <c r="U386" s="34">
        <f t="shared" si="45"/>
        <v>6000</v>
      </c>
      <c r="V386" s="33">
        <f t="shared" si="44"/>
        <v>690.265486725664</v>
      </c>
      <c r="W386" s="33">
        <f t="shared" si="46"/>
        <v>690.265486725664</v>
      </c>
      <c r="X386" s="33">
        <f t="shared" si="47"/>
        <v>0</v>
      </c>
      <c r="Y386" s="4" t="s">
        <v>35</v>
      </c>
      <c r="Z386" s="4">
        <v>25.01</v>
      </c>
      <c r="AA386" s="41" t="s">
        <v>985</v>
      </c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</row>
    <row r="387" spans="1:31">
      <c r="A387" s="18">
        <v>45625</v>
      </c>
      <c r="C387" s="7" t="s">
        <v>53</v>
      </c>
      <c r="D387" s="15" t="s">
        <v>60</v>
      </c>
      <c r="E387" s="106"/>
      <c r="F387" s="146" t="s">
        <v>986</v>
      </c>
      <c r="H387" s="17" t="s">
        <v>463</v>
      </c>
      <c r="I387" s="4" t="s">
        <v>859</v>
      </c>
      <c r="J387" s="4" t="s">
        <v>860</v>
      </c>
      <c r="L387" s="146" t="s">
        <v>73</v>
      </c>
      <c r="M387" s="4">
        <v>5</v>
      </c>
      <c r="N387" s="19" t="s">
        <v>32</v>
      </c>
      <c r="O387" s="19" t="s">
        <v>33</v>
      </c>
      <c r="P387" s="23" t="s">
        <v>34</v>
      </c>
      <c r="Q387" s="24">
        <v>0.13</v>
      </c>
      <c r="R387" s="33">
        <f t="shared" ref="R387:R449" si="48">T387/(1+Q387)</f>
        <v>128.318584070796</v>
      </c>
      <c r="S387" s="33">
        <f t="shared" si="43"/>
        <v>641.592920353982</v>
      </c>
      <c r="T387" s="107">
        <v>145</v>
      </c>
      <c r="U387" s="34">
        <f t="shared" si="45"/>
        <v>725</v>
      </c>
      <c r="V387" s="33">
        <f t="shared" ref="V387:V449" si="49">U387-S387</f>
        <v>83.4070796460176</v>
      </c>
      <c r="W387" s="33">
        <f t="shared" si="46"/>
        <v>83.4070796460177</v>
      </c>
      <c r="X387" s="33">
        <f t="shared" si="47"/>
        <v>1.4210854715202e-13</v>
      </c>
      <c r="Y387" s="4" t="s">
        <v>35</v>
      </c>
      <c r="Z387" s="4">
        <v>25.01</v>
      </c>
      <c r="AA387" s="41" t="s">
        <v>849</v>
      </c>
      <c r="AD387"/>
      <c r="AE387"/>
    </row>
    <row r="388" spans="1:31">
      <c r="A388" s="18">
        <v>45628</v>
      </c>
      <c r="C388" s="7" t="s">
        <v>53</v>
      </c>
      <c r="D388" s="15" t="s">
        <v>77</v>
      </c>
      <c r="E388" s="106"/>
      <c r="F388" s="4" t="s">
        <v>987</v>
      </c>
      <c r="H388" s="17" t="s">
        <v>463</v>
      </c>
      <c r="I388" s="4" t="s">
        <v>147</v>
      </c>
      <c r="J388" s="4" t="s">
        <v>988</v>
      </c>
      <c r="L388" s="146" t="s">
        <v>73</v>
      </c>
      <c r="M388" s="4">
        <v>2</v>
      </c>
      <c r="N388" s="19" t="s">
        <v>32</v>
      </c>
      <c r="O388" s="19" t="s">
        <v>33</v>
      </c>
      <c r="P388" s="23" t="s">
        <v>34</v>
      </c>
      <c r="Q388" s="24">
        <v>0.13</v>
      </c>
      <c r="R388" s="33">
        <f t="shared" si="48"/>
        <v>477.87610619469</v>
      </c>
      <c r="S388" s="33">
        <f t="shared" ref="S388:S449" si="50">R388*M388</f>
        <v>955.752212389381</v>
      </c>
      <c r="T388" s="107">
        <v>540</v>
      </c>
      <c r="U388" s="34">
        <f t="shared" si="45"/>
        <v>1080</v>
      </c>
      <c r="V388" s="33">
        <f t="shared" si="49"/>
        <v>124.247787610619</v>
      </c>
      <c r="W388" s="33">
        <f t="shared" si="46"/>
        <v>124.247787610619</v>
      </c>
      <c r="X388" s="33">
        <f t="shared" si="47"/>
        <v>-4.12114786740858e-13</v>
      </c>
      <c r="Y388" s="4" t="s">
        <v>35</v>
      </c>
      <c r="Z388" s="4">
        <v>25.01</v>
      </c>
      <c r="AA388" s="41" t="s">
        <v>849</v>
      </c>
      <c r="AD388"/>
      <c r="AE388"/>
    </row>
    <row r="389" spans="1:31">
      <c r="A389" s="18">
        <v>45628</v>
      </c>
      <c r="C389" s="7" t="s">
        <v>53</v>
      </c>
      <c r="D389" s="15" t="s">
        <v>77</v>
      </c>
      <c r="E389" s="106"/>
      <c r="F389" s="4" t="s">
        <v>989</v>
      </c>
      <c r="H389" s="17" t="s">
        <v>463</v>
      </c>
      <c r="I389" s="4" t="s">
        <v>990</v>
      </c>
      <c r="J389" s="4" t="s">
        <v>991</v>
      </c>
      <c r="L389" s="146" t="s">
        <v>73</v>
      </c>
      <c r="M389" s="4">
        <v>2</v>
      </c>
      <c r="N389" s="19" t="s">
        <v>32</v>
      </c>
      <c r="O389" s="19" t="s">
        <v>33</v>
      </c>
      <c r="P389" s="23" t="s">
        <v>34</v>
      </c>
      <c r="Q389" s="24">
        <v>0.13</v>
      </c>
      <c r="R389" s="33">
        <f t="shared" si="48"/>
        <v>477.87610619469</v>
      </c>
      <c r="S389" s="33">
        <f t="shared" si="50"/>
        <v>955.752212389381</v>
      </c>
      <c r="T389" s="107">
        <v>540</v>
      </c>
      <c r="U389" s="34">
        <f t="shared" si="45"/>
        <v>1080</v>
      </c>
      <c r="V389" s="33">
        <f t="shared" si="49"/>
        <v>124.247787610619</v>
      </c>
      <c r="W389" s="33">
        <f t="shared" si="46"/>
        <v>124.247787610619</v>
      </c>
      <c r="X389" s="33">
        <f t="shared" si="47"/>
        <v>-4.12114786740858e-13</v>
      </c>
      <c r="Y389" s="4" t="s">
        <v>35</v>
      </c>
      <c r="Z389" s="4">
        <v>25.01</v>
      </c>
      <c r="AA389" s="41" t="s">
        <v>849</v>
      </c>
      <c r="AD389"/>
      <c r="AE389"/>
    </row>
    <row r="390" spans="1:31">
      <c r="A390" s="18">
        <v>45628</v>
      </c>
      <c r="C390" s="7" t="s">
        <v>53</v>
      </c>
      <c r="D390" s="15" t="s">
        <v>54</v>
      </c>
      <c r="E390" s="106"/>
      <c r="F390" s="4" t="s">
        <v>992</v>
      </c>
      <c r="H390" s="17" t="s">
        <v>463</v>
      </c>
      <c r="I390" s="4" t="s">
        <v>759</v>
      </c>
      <c r="J390" s="4" t="s">
        <v>993</v>
      </c>
      <c r="L390" s="146" t="s">
        <v>73</v>
      </c>
      <c r="M390" s="4">
        <v>1000</v>
      </c>
      <c r="N390" s="4" t="s">
        <v>32</v>
      </c>
      <c r="O390" s="19" t="s">
        <v>33</v>
      </c>
      <c r="P390" s="23" t="s">
        <v>34</v>
      </c>
      <c r="Q390" s="24">
        <v>0.13</v>
      </c>
      <c r="R390" s="33">
        <f t="shared" si="48"/>
        <v>0.0265486725663717</v>
      </c>
      <c r="S390" s="33">
        <f t="shared" si="50"/>
        <v>26.5486725663717</v>
      </c>
      <c r="T390" s="107">
        <v>0.03</v>
      </c>
      <c r="U390" s="34">
        <f t="shared" si="45"/>
        <v>30</v>
      </c>
      <c r="V390" s="33">
        <f t="shared" si="49"/>
        <v>3.45132743362831</v>
      </c>
      <c r="W390" s="33">
        <f t="shared" si="46"/>
        <v>3.45132743362832</v>
      </c>
      <c r="X390" s="33">
        <f t="shared" si="47"/>
        <v>5.32907051820075e-15</v>
      </c>
      <c r="Y390" s="4" t="s">
        <v>35</v>
      </c>
      <c r="Z390" s="4">
        <v>25.01</v>
      </c>
      <c r="AA390" s="41" t="s">
        <v>849</v>
      </c>
      <c r="AD390"/>
      <c r="AE390"/>
    </row>
    <row r="391" spans="1:31">
      <c r="A391" s="18">
        <v>45628</v>
      </c>
      <c r="C391" s="7" t="s">
        <v>53</v>
      </c>
      <c r="D391" s="15" t="s">
        <v>54</v>
      </c>
      <c r="E391" s="106"/>
      <c r="F391" s="4" t="s">
        <v>994</v>
      </c>
      <c r="H391" s="17" t="s">
        <v>463</v>
      </c>
      <c r="I391" s="4" t="s">
        <v>759</v>
      </c>
      <c r="J391" s="4" t="s">
        <v>995</v>
      </c>
      <c r="L391" s="146" t="s">
        <v>73</v>
      </c>
      <c r="M391" s="4">
        <v>1000</v>
      </c>
      <c r="N391" s="4" t="s">
        <v>32</v>
      </c>
      <c r="O391" s="19" t="s">
        <v>33</v>
      </c>
      <c r="P391" s="23" t="s">
        <v>34</v>
      </c>
      <c r="Q391" s="24">
        <v>0.13</v>
      </c>
      <c r="R391" s="33">
        <f t="shared" si="48"/>
        <v>0.0265486725663717</v>
      </c>
      <c r="S391" s="33">
        <f t="shared" si="50"/>
        <v>26.5486725663717</v>
      </c>
      <c r="T391" s="107">
        <v>0.03</v>
      </c>
      <c r="U391" s="34">
        <f t="shared" si="45"/>
        <v>30</v>
      </c>
      <c r="V391" s="33">
        <f t="shared" si="49"/>
        <v>3.45132743362831</v>
      </c>
      <c r="W391" s="33">
        <f t="shared" si="46"/>
        <v>3.45132743362832</v>
      </c>
      <c r="X391" s="33">
        <f t="shared" si="47"/>
        <v>5.32907051820075e-15</v>
      </c>
      <c r="Y391" s="4" t="s">
        <v>35</v>
      </c>
      <c r="Z391" s="4">
        <v>25.01</v>
      </c>
      <c r="AA391" s="41" t="s">
        <v>849</v>
      </c>
      <c r="AD391"/>
      <c r="AE391"/>
    </row>
    <row r="392" spans="1:31">
      <c r="A392" s="18">
        <v>45628</v>
      </c>
      <c r="C392" s="7" t="s">
        <v>53</v>
      </c>
      <c r="D392" s="15" t="s">
        <v>54</v>
      </c>
      <c r="E392" s="106"/>
      <c r="F392" s="4" t="s">
        <v>996</v>
      </c>
      <c r="H392" s="17" t="s">
        <v>463</v>
      </c>
      <c r="I392" s="4" t="s">
        <v>919</v>
      </c>
      <c r="J392" s="4" t="s">
        <v>997</v>
      </c>
      <c r="L392" s="146" t="s">
        <v>73</v>
      </c>
      <c r="M392" s="4">
        <v>100</v>
      </c>
      <c r="N392" s="4" t="s">
        <v>359</v>
      </c>
      <c r="O392" s="19" t="s">
        <v>33</v>
      </c>
      <c r="P392" s="23" t="s">
        <v>34</v>
      </c>
      <c r="Q392" s="24">
        <v>0.13</v>
      </c>
      <c r="R392" s="33">
        <f t="shared" si="48"/>
        <v>2.21238938053097</v>
      </c>
      <c r="S392" s="33">
        <f t="shared" si="50"/>
        <v>221.238938053097</v>
      </c>
      <c r="T392" s="107">
        <v>2.5</v>
      </c>
      <c r="U392" s="34">
        <f t="shared" si="45"/>
        <v>250</v>
      </c>
      <c r="V392" s="33">
        <f t="shared" si="49"/>
        <v>28.7610619469026</v>
      </c>
      <c r="W392" s="33">
        <f t="shared" si="46"/>
        <v>28.7610619469027</v>
      </c>
      <c r="X392" s="33">
        <f t="shared" si="47"/>
        <v>7.105427357601e-14</v>
      </c>
      <c r="Y392" s="4" t="s">
        <v>35</v>
      </c>
      <c r="Z392" s="4">
        <v>25.01</v>
      </c>
      <c r="AA392" s="41" t="s">
        <v>849</v>
      </c>
      <c r="AD392"/>
      <c r="AE392"/>
    </row>
    <row r="393" spans="1:31">
      <c r="A393" s="18">
        <v>45628</v>
      </c>
      <c r="C393" s="7" t="s">
        <v>53</v>
      </c>
      <c r="D393" s="15" t="s">
        <v>54</v>
      </c>
      <c r="E393" s="106"/>
      <c r="F393" s="4" t="s">
        <v>998</v>
      </c>
      <c r="H393" s="17" t="s">
        <v>463</v>
      </c>
      <c r="I393" s="4" t="s">
        <v>919</v>
      </c>
      <c r="J393" s="4" t="s">
        <v>999</v>
      </c>
      <c r="L393" s="146" t="s">
        <v>73</v>
      </c>
      <c r="M393" s="4">
        <v>2</v>
      </c>
      <c r="N393" s="4" t="s">
        <v>921</v>
      </c>
      <c r="O393" s="19" t="s">
        <v>33</v>
      </c>
      <c r="P393" s="23" t="s">
        <v>34</v>
      </c>
      <c r="Q393" s="24">
        <v>0.13</v>
      </c>
      <c r="R393" s="33">
        <f t="shared" si="48"/>
        <v>194.690265486726</v>
      </c>
      <c r="S393" s="33">
        <f t="shared" si="50"/>
        <v>389.380530973451</v>
      </c>
      <c r="T393" s="107">
        <v>220</v>
      </c>
      <c r="U393" s="34">
        <f t="shared" si="45"/>
        <v>440</v>
      </c>
      <c r="V393" s="33">
        <f t="shared" si="49"/>
        <v>50.6194690265486</v>
      </c>
      <c r="W393" s="33">
        <f t="shared" si="46"/>
        <v>50.6194690265487</v>
      </c>
      <c r="X393" s="33">
        <f t="shared" si="47"/>
        <v>5.6843418860808e-14</v>
      </c>
      <c r="Y393" s="4" t="s">
        <v>35</v>
      </c>
      <c r="Z393" s="4">
        <v>25.01</v>
      </c>
      <c r="AA393" s="41" t="s">
        <v>849</v>
      </c>
      <c r="AD393"/>
      <c r="AE393"/>
    </row>
    <row r="394" spans="1:31">
      <c r="A394" s="18">
        <v>45628</v>
      </c>
      <c r="C394" s="7" t="s">
        <v>53</v>
      </c>
      <c r="D394" s="15" t="s">
        <v>54</v>
      </c>
      <c r="E394" s="106"/>
      <c r="F394" s="4" t="s">
        <v>1000</v>
      </c>
      <c r="H394" s="17" t="s">
        <v>463</v>
      </c>
      <c r="I394" s="4" t="s">
        <v>919</v>
      </c>
      <c r="J394" s="4" t="s">
        <v>1001</v>
      </c>
      <c r="L394" s="146" t="s">
        <v>73</v>
      </c>
      <c r="M394" s="4">
        <v>2</v>
      </c>
      <c r="N394" s="4" t="s">
        <v>921</v>
      </c>
      <c r="O394" s="19" t="s">
        <v>33</v>
      </c>
      <c r="P394" s="23" t="s">
        <v>34</v>
      </c>
      <c r="Q394" s="24">
        <v>0.13</v>
      </c>
      <c r="R394" s="33">
        <f t="shared" si="48"/>
        <v>194.690265486726</v>
      </c>
      <c r="S394" s="33">
        <f t="shared" si="50"/>
        <v>389.380530973451</v>
      </c>
      <c r="T394" s="107">
        <v>220</v>
      </c>
      <c r="U394" s="34">
        <f t="shared" si="45"/>
        <v>440</v>
      </c>
      <c r="V394" s="33">
        <f t="shared" si="49"/>
        <v>50.6194690265486</v>
      </c>
      <c r="W394" s="33">
        <f t="shared" si="46"/>
        <v>50.6194690265487</v>
      </c>
      <c r="X394" s="33">
        <f t="shared" si="47"/>
        <v>5.6843418860808e-14</v>
      </c>
      <c r="Y394" s="4" t="s">
        <v>35</v>
      </c>
      <c r="Z394" s="4">
        <v>25.01</v>
      </c>
      <c r="AA394" s="41" t="s">
        <v>849</v>
      </c>
      <c r="AD394"/>
      <c r="AE394"/>
    </row>
    <row r="395" spans="1:31">
      <c r="A395" s="18">
        <v>45635</v>
      </c>
      <c r="C395" s="7" t="s">
        <v>53</v>
      </c>
      <c r="D395" s="15" t="s">
        <v>60</v>
      </c>
      <c r="E395" s="106"/>
      <c r="F395" s="19" t="s">
        <v>1002</v>
      </c>
      <c r="H395" s="17" t="s">
        <v>463</v>
      </c>
      <c r="I395" s="4" t="s">
        <v>636</v>
      </c>
      <c r="J395" s="4" t="s">
        <v>1003</v>
      </c>
      <c r="L395" s="4" t="s">
        <v>611</v>
      </c>
      <c r="M395" s="4">
        <v>2</v>
      </c>
      <c r="N395" s="19" t="s">
        <v>115</v>
      </c>
      <c r="O395" s="19" t="s">
        <v>33</v>
      </c>
      <c r="P395" s="23" t="s">
        <v>34</v>
      </c>
      <c r="Q395" s="24">
        <v>0.13</v>
      </c>
      <c r="R395" s="33">
        <f t="shared" si="48"/>
        <v>84.070796460177</v>
      </c>
      <c r="S395" s="33">
        <f t="shared" si="50"/>
        <v>168.141592920354</v>
      </c>
      <c r="T395" s="107">
        <v>95</v>
      </c>
      <c r="U395" s="34">
        <f t="shared" si="45"/>
        <v>190</v>
      </c>
      <c r="V395" s="33">
        <f t="shared" si="49"/>
        <v>21.858407079646</v>
      </c>
      <c r="W395" s="33">
        <f t="shared" si="46"/>
        <v>21.858407079646</v>
      </c>
      <c r="X395" s="33">
        <f t="shared" si="47"/>
        <v>0</v>
      </c>
      <c r="Y395" s="4" t="s">
        <v>35</v>
      </c>
      <c r="Z395" s="4">
        <v>25.01</v>
      </c>
      <c r="AA395" s="41" t="s">
        <v>849</v>
      </c>
      <c r="AD395"/>
      <c r="AE395"/>
    </row>
    <row r="396" spans="1:31">
      <c r="A396" s="18">
        <v>45652</v>
      </c>
      <c r="C396" s="7" t="s">
        <v>53</v>
      </c>
      <c r="D396" s="15" t="s">
        <v>77</v>
      </c>
      <c r="E396" s="106"/>
      <c r="F396" s="19" t="s">
        <v>949</v>
      </c>
      <c r="H396" s="17" t="s">
        <v>463</v>
      </c>
      <c r="I396" s="4" t="s">
        <v>950</v>
      </c>
      <c r="J396" s="4" t="s">
        <v>951</v>
      </c>
      <c r="L396" s="146" t="s">
        <v>73</v>
      </c>
      <c r="M396" s="4">
        <v>7</v>
      </c>
      <c r="N396" s="4" t="s">
        <v>32</v>
      </c>
      <c r="O396" s="19" t="s">
        <v>33</v>
      </c>
      <c r="P396" s="23" t="s">
        <v>34</v>
      </c>
      <c r="Q396" s="24">
        <v>0.13</v>
      </c>
      <c r="R396" s="33">
        <f t="shared" si="48"/>
        <v>18.5840707964602</v>
      </c>
      <c r="S396" s="33">
        <f t="shared" si="50"/>
        <v>130.088495575221</v>
      </c>
      <c r="T396" s="107">
        <v>21</v>
      </c>
      <c r="U396" s="34">
        <f t="shared" si="45"/>
        <v>147</v>
      </c>
      <c r="V396" s="33">
        <f t="shared" si="49"/>
        <v>16.9115044247787</v>
      </c>
      <c r="W396" s="33">
        <f t="shared" si="46"/>
        <v>16.9115044247788</v>
      </c>
      <c r="X396" s="33">
        <f t="shared" si="47"/>
        <v>6.03961325396085e-14</v>
      </c>
      <c r="Y396" s="4" t="s">
        <v>35</v>
      </c>
      <c r="Z396" s="4">
        <v>25.01</v>
      </c>
      <c r="AA396" s="41" t="s">
        <v>849</v>
      </c>
      <c r="AD396"/>
      <c r="AE396"/>
    </row>
    <row r="397" spans="1:31">
      <c r="A397" s="18">
        <v>45653</v>
      </c>
      <c r="C397" s="7" t="s">
        <v>53</v>
      </c>
      <c r="D397" s="15" t="s">
        <v>54</v>
      </c>
      <c r="E397" s="106"/>
      <c r="F397" s="19" t="s">
        <v>1004</v>
      </c>
      <c r="H397" s="17" t="s">
        <v>463</v>
      </c>
      <c r="I397" s="4" t="s">
        <v>108</v>
      </c>
      <c r="J397" s="4" t="s">
        <v>1005</v>
      </c>
      <c r="L397" s="146" t="s">
        <v>73</v>
      </c>
      <c r="M397" s="4">
        <v>100</v>
      </c>
      <c r="N397" s="19" t="s">
        <v>32</v>
      </c>
      <c r="O397" s="19" t="s">
        <v>33</v>
      </c>
      <c r="P397" s="23" t="s">
        <v>34</v>
      </c>
      <c r="Q397" s="24">
        <v>0.13</v>
      </c>
      <c r="R397" s="33">
        <f t="shared" si="48"/>
        <v>3.36283185840708</v>
      </c>
      <c r="S397" s="33">
        <f t="shared" si="50"/>
        <v>336.283185840708</v>
      </c>
      <c r="T397" s="107">
        <v>3.8</v>
      </c>
      <c r="U397" s="34">
        <f t="shared" si="45"/>
        <v>380</v>
      </c>
      <c r="V397" s="33">
        <f t="shared" si="49"/>
        <v>43.716814159292</v>
      </c>
      <c r="W397" s="33">
        <f t="shared" si="46"/>
        <v>43.716814159292</v>
      </c>
      <c r="X397" s="33">
        <f t="shared" si="47"/>
        <v>0</v>
      </c>
      <c r="Y397" s="4" t="s">
        <v>35</v>
      </c>
      <c r="Z397" s="4">
        <v>25.01</v>
      </c>
      <c r="AA397" s="41" t="s">
        <v>849</v>
      </c>
      <c r="AD397"/>
      <c r="AE397"/>
    </row>
    <row r="398" spans="1:31">
      <c r="A398" s="18">
        <v>45657</v>
      </c>
      <c r="C398" s="7" t="s">
        <v>53</v>
      </c>
      <c r="D398" s="15" t="s">
        <v>60</v>
      </c>
      <c r="E398" s="106"/>
      <c r="F398" s="19" t="s">
        <v>1006</v>
      </c>
      <c r="H398" s="17" t="s">
        <v>463</v>
      </c>
      <c r="I398" s="19" t="s">
        <v>71</v>
      </c>
      <c r="J398" s="19" t="s">
        <v>1007</v>
      </c>
      <c r="L398" s="146" t="s">
        <v>73</v>
      </c>
      <c r="M398" s="4">
        <v>1</v>
      </c>
      <c r="N398" s="19" t="s">
        <v>32</v>
      </c>
      <c r="O398" s="19" t="s">
        <v>33</v>
      </c>
      <c r="P398" s="23" t="s">
        <v>34</v>
      </c>
      <c r="Q398" s="24">
        <v>0.13</v>
      </c>
      <c r="R398" s="33">
        <f t="shared" si="48"/>
        <v>513.274336283186</v>
      </c>
      <c r="S398" s="33">
        <f t="shared" si="50"/>
        <v>513.274336283186</v>
      </c>
      <c r="T398" s="107">
        <v>580</v>
      </c>
      <c r="U398" s="34">
        <f t="shared" si="45"/>
        <v>580</v>
      </c>
      <c r="V398" s="33">
        <f t="shared" si="49"/>
        <v>66.7256637168141</v>
      </c>
      <c r="W398" s="33">
        <f t="shared" si="46"/>
        <v>66.7256637168142</v>
      </c>
      <c r="X398" s="33">
        <f t="shared" si="47"/>
        <v>0</v>
      </c>
      <c r="Y398" s="4" t="s">
        <v>35</v>
      </c>
      <c r="Z398" s="4" t="s">
        <v>1008</v>
      </c>
      <c r="AD398"/>
      <c r="AE398"/>
    </row>
    <row r="399" spans="1:31">
      <c r="A399" s="15">
        <v>45663</v>
      </c>
      <c r="C399" s="7" t="s">
        <v>53</v>
      </c>
      <c r="D399" s="15" t="s">
        <v>54</v>
      </c>
      <c r="E399" s="106"/>
      <c r="F399" s="19" t="s">
        <v>1009</v>
      </c>
      <c r="H399" s="17" t="s">
        <v>463</v>
      </c>
      <c r="I399" s="19" t="s">
        <v>553</v>
      </c>
      <c r="J399" s="19" t="s">
        <v>1010</v>
      </c>
      <c r="L399" s="146" t="s">
        <v>73</v>
      </c>
      <c r="M399" s="4">
        <v>20</v>
      </c>
      <c r="N399" s="19" t="s">
        <v>440</v>
      </c>
      <c r="O399" s="19" t="s">
        <v>33</v>
      </c>
      <c r="P399" s="23" t="s">
        <v>34</v>
      </c>
      <c r="Q399" s="24">
        <v>0.13</v>
      </c>
      <c r="R399" s="33">
        <f t="shared" si="48"/>
        <v>1.5929203539823</v>
      </c>
      <c r="S399" s="33">
        <f t="shared" si="50"/>
        <v>31.858407079646</v>
      </c>
      <c r="T399" s="107">
        <v>1.8</v>
      </c>
      <c r="U399" s="34">
        <f t="shared" si="45"/>
        <v>36</v>
      </c>
      <c r="V399" s="33">
        <f t="shared" si="49"/>
        <v>4.14159292035398</v>
      </c>
      <c r="W399" s="33">
        <f t="shared" si="46"/>
        <v>4.14159292035398</v>
      </c>
      <c r="X399" s="33">
        <f t="shared" si="47"/>
        <v>0</v>
      </c>
      <c r="Y399" s="4" t="s">
        <v>35</v>
      </c>
      <c r="Z399" s="4" t="s">
        <v>1008</v>
      </c>
      <c r="AD399"/>
      <c r="AE399"/>
    </row>
    <row r="400" spans="1:31">
      <c r="A400" s="15">
        <v>45664</v>
      </c>
      <c r="C400" s="7" t="s">
        <v>53</v>
      </c>
      <c r="D400" s="15" t="s">
        <v>60</v>
      </c>
      <c r="E400" s="106"/>
      <c r="F400" s="19" t="s">
        <v>1011</v>
      </c>
      <c r="H400" s="17" t="s">
        <v>463</v>
      </c>
      <c r="I400" s="19" t="s">
        <v>1012</v>
      </c>
      <c r="J400" s="19" t="s">
        <v>1013</v>
      </c>
      <c r="L400" s="146" t="s">
        <v>73</v>
      </c>
      <c r="M400" s="4">
        <v>1</v>
      </c>
      <c r="N400" s="19" t="s">
        <v>64</v>
      </c>
      <c r="O400" s="19" t="s">
        <v>33</v>
      </c>
      <c r="P400" s="23" t="s">
        <v>34</v>
      </c>
      <c r="Q400" s="24">
        <v>0.13</v>
      </c>
      <c r="R400" s="33">
        <f t="shared" si="48"/>
        <v>1327.43362831858</v>
      </c>
      <c r="S400" s="33">
        <f t="shared" si="50"/>
        <v>1327.43362831858</v>
      </c>
      <c r="T400" s="107">
        <v>1500</v>
      </c>
      <c r="U400" s="34">
        <f t="shared" si="45"/>
        <v>1500</v>
      </c>
      <c r="V400" s="33">
        <f t="shared" si="49"/>
        <v>172.566371681416</v>
      </c>
      <c r="W400" s="33">
        <f t="shared" si="46"/>
        <v>172.566371681416</v>
      </c>
      <c r="X400" s="33">
        <f t="shared" si="47"/>
        <v>0</v>
      </c>
      <c r="Y400" s="4" t="s">
        <v>35</v>
      </c>
      <c r="Z400" s="4" t="s">
        <v>1008</v>
      </c>
      <c r="AD400"/>
      <c r="AE400"/>
    </row>
    <row r="401" spans="1:31">
      <c r="A401" s="15">
        <v>45666</v>
      </c>
      <c r="C401" s="7" t="s">
        <v>53</v>
      </c>
      <c r="D401" s="15" t="s">
        <v>77</v>
      </c>
      <c r="E401" s="106"/>
      <c r="F401" s="19" t="s">
        <v>366</v>
      </c>
      <c r="H401" s="17" t="s">
        <v>463</v>
      </c>
      <c r="I401" s="19" t="s">
        <v>367</v>
      </c>
      <c r="J401" s="19" t="s">
        <v>368</v>
      </c>
      <c r="K401" s="19"/>
      <c r="L401" s="146" t="s">
        <v>73</v>
      </c>
      <c r="M401" s="4">
        <v>20</v>
      </c>
      <c r="N401" s="19" t="s">
        <v>32</v>
      </c>
      <c r="O401" s="19" t="s">
        <v>33</v>
      </c>
      <c r="P401" s="23" t="s">
        <v>34</v>
      </c>
      <c r="Q401" s="24">
        <v>0.13</v>
      </c>
      <c r="R401" s="33">
        <f t="shared" si="48"/>
        <v>2.21238938053097</v>
      </c>
      <c r="S401" s="33">
        <f t="shared" si="50"/>
        <v>44.2477876106195</v>
      </c>
      <c r="T401" s="107">
        <v>2.5</v>
      </c>
      <c r="U401" s="34">
        <f t="shared" si="45"/>
        <v>50</v>
      </c>
      <c r="V401" s="33">
        <f t="shared" si="49"/>
        <v>5.75221238938052</v>
      </c>
      <c r="W401" s="33">
        <f t="shared" si="46"/>
        <v>5.75221238938053</v>
      </c>
      <c r="X401" s="33">
        <f t="shared" si="47"/>
        <v>0</v>
      </c>
      <c r="Y401" s="4" t="s">
        <v>35</v>
      </c>
      <c r="Z401" s="4" t="s">
        <v>1008</v>
      </c>
      <c r="AD401"/>
      <c r="AE401"/>
    </row>
    <row r="402" spans="1:31">
      <c r="A402" s="15">
        <v>45666</v>
      </c>
      <c r="C402" s="7" t="s">
        <v>53</v>
      </c>
      <c r="D402" s="15" t="s">
        <v>77</v>
      </c>
      <c r="E402" s="106"/>
      <c r="F402" s="19" t="s">
        <v>1014</v>
      </c>
      <c r="H402" s="17" t="s">
        <v>463</v>
      </c>
      <c r="I402" s="19" t="s">
        <v>1015</v>
      </c>
      <c r="J402" s="19" t="s">
        <v>1016</v>
      </c>
      <c r="K402" s="19"/>
      <c r="L402" s="146" t="s">
        <v>73</v>
      </c>
      <c r="M402" s="4">
        <v>100</v>
      </c>
      <c r="N402" s="19" t="s">
        <v>32</v>
      </c>
      <c r="O402" s="19" t="s">
        <v>33</v>
      </c>
      <c r="P402" s="23" t="s">
        <v>34</v>
      </c>
      <c r="Q402" s="24">
        <v>0.13</v>
      </c>
      <c r="R402" s="33">
        <f t="shared" si="48"/>
        <v>6.72566371681416</v>
      </c>
      <c r="S402" s="33">
        <f t="shared" si="50"/>
        <v>672.566371681416</v>
      </c>
      <c r="T402" s="107">
        <v>7.6</v>
      </c>
      <c r="U402" s="34">
        <f t="shared" si="45"/>
        <v>760</v>
      </c>
      <c r="V402" s="33">
        <f t="shared" si="49"/>
        <v>87.4336283185841</v>
      </c>
      <c r="W402" s="33">
        <f t="shared" si="46"/>
        <v>87.4336283185841</v>
      </c>
      <c r="X402" s="33">
        <f t="shared" si="47"/>
        <v>0</v>
      </c>
      <c r="Y402" s="4" t="s">
        <v>35</v>
      </c>
      <c r="Z402" s="4" t="s">
        <v>1008</v>
      </c>
      <c r="AD402"/>
      <c r="AE402"/>
    </row>
    <row r="403" spans="1:31">
      <c r="A403" s="15">
        <v>45667</v>
      </c>
      <c r="C403" s="7" t="s">
        <v>53</v>
      </c>
      <c r="D403" s="15" t="s">
        <v>54</v>
      </c>
      <c r="E403" s="106"/>
      <c r="F403" s="4" t="s">
        <v>1017</v>
      </c>
      <c r="H403" s="17" t="s">
        <v>463</v>
      </c>
      <c r="I403" s="4" t="s">
        <v>1018</v>
      </c>
      <c r="J403" s="4" t="s">
        <v>1019</v>
      </c>
      <c r="L403" s="19" t="s">
        <v>31</v>
      </c>
      <c r="M403" s="4">
        <v>10</v>
      </c>
      <c r="N403" s="19" t="s">
        <v>32</v>
      </c>
      <c r="O403" s="19" t="s">
        <v>33</v>
      </c>
      <c r="P403" s="23" t="s">
        <v>34</v>
      </c>
      <c r="Q403" s="24">
        <v>0.13</v>
      </c>
      <c r="R403" s="33">
        <f t="shared" si="48"/>
        <v>2.65486725663717</v>
      </c>
      <c r="S403" s="33">
        <f t="shared" si="50"/>
        <v>26.5486725663717</v>
      </c>
      <c r="T403" s="107">
        <v>3</v>
      </c>
      <c r="U403" s="34">
        <f t="shared" si="45"/>
        <v>30</v>
      </c>
      <c r="V403" s="33">
        <f t="shared" si="49"/>
        <v>3.45132743362832</v>
      </c>
      <c r="W403" s="33">
        <f t="shared" si="46"/>
        <v>3.45132743362832</v>
      </c>
      <c r="X403" s="33">
        <f t="shared" si="47"/>
        <v>0</v>
      </c>
      <c r="Y403" s="4" t="s">
        <v>35</v>
      </c>
      <c r="Z403" s="4" t="s">
        <v>1008</v>
      </c>
      <c r="AD403"/>
      <c r="AE403"/>
    </row>
    <row r="404" spans="1:31">
      <c r="A404" s="15">
        <v>45695</v>
      </c>
      <c r="C404" s="7" t="s">
        <v>53</v>
      </c>
      <c r="D404" s="15" t="s">
        <v>77</v>
      </c>
      <c r="E404" s="106"/>
      <c r="F404" s="4" t="s">
        <v>1020</v>
      </c>
      <c r="H404" s="17" t="s">
        <v>463</v>
      </c>
      <c r="I404" s="4" t="s">
        <v>796</v>
      </c>
      <c r="J404" s="4" t="s">
        <v>1021</v>
      </c>
      <c r="L404" s="146" t="s">
        <v>73</v>
      </c>
      <c r="M404" s="4">
        <v>200</v>
      </c>
      <c r="N404" s="19" t="s">
        <v>32</v>
      </c>
      <c r="O404" s="19" t="s">
        <v>33</v>
      </c>
      <c r="P404" s="23" t="s">
        <v>34</v>
      </c>
      <c r="Q404" s="24">
        <v>0.13</v>
      </c>
      <c r="R404" s="33">
        <f t="shared" si="48"/>
        <v>3.36283185840708</v>
      </c>
      <c r="S404" s="33">
        <f t="shared" si="50"/>
        <v>672.566371681416</v>
      </c>
      <c r="T404" s="107">
        <v>3.8</v>
      </c>
      <c r="U404" s="34">
        <f t="shared" si="45"/>
        <v>760</v>
      </c>
      <c r="V404" s="33">
        <f t="shared" si="49"/>
        <v>87.4336283185841</v>
      </c>
      <c r="W404" s="33">
        <f t="shared" si="46"/>
        <v>87.4336283185841</v>
      </c>
      <c r="X404" s="33">
        <f t="shared" si="47"/>
        <v>0</v>
      </c>
      <c r="Y404" s="4" t="s">
        <v>35</v>
      </c>
      <c r="Z404" s="4" t="s">
        <v>1008</v>
      </c>
      <c r="AD404"/>
      <c r="AE404"/>
    </row>
    <row r="405" spans="1:31">
      <c r="A405" s="15">
        <v>45695</v>
      </c>
      <c r="C405" s="7" t="s">
        <v>53</v>
      </c>
      <c r="D405" s="15" t="s">
        <v>77</v>
      </c>
      <c r="E405" s="106"/>
      <c r="F405" s="4" t="s">
        <v>1022</v>
      </c>
      <c r="H405" s="17" t="s">
        <v>463</v>
      </c>
      <c r="I405" s="4" t="s">
        <v>1023</v>
      </c>
      <c r="J405" s="4" t="s">
        <v>1024</v>
      </c>
      <c r="L405" s="146" t="s">
        <v>73</v>
      </c>
      <c r="M405" s="4">
        <v>10</v>
      </c>
      <c r="N405" s="19" t="s">
        <v>32</v>
      </c>
      <c r="O405" s="19" t="s">
        <v>33</v>
      </c>
      <c r="P405" s="23" t="s">
        <v>34</v>
      </c>
      <c r="Q405" s="24">
        <v>0.13</v>
      </c>
      <c r="R405" s="33">
        <f t="shared" si="48"/>
        <v>95.5752212389381</v>
      </c>
      <c r="S405" s="33">
        <f t="shared" si="50"/>
        <v>955.752212389381</v>
      </c>
      <c r="T405" s="107">
        <v>108</v>
      </c>
      <c r="U405" s="34">
        <f t="shared" si="45"/>
        <v>1080</v>
      </c>
      <c r="V405" s="33">
        <f t="shared" si="49"/>
        <v>124.247787610619</v>
      </c>
      <c r="W405" s="33">
        <f t="shared" si="46"/>
        <v>124.247787610619</v>
      </c>
      <c r="X405" s="33">
        <f t="shared" si="47"/>
        <v>-4.12114786740858e-13</v>
      </c>
      <c r="Y405" s="4" t="s">
        <v>35</v>
      </c>
      <c r="Z405" s="4" t="s">
        <v>1008</v>
      </c>
      <c r="AD405"/>
      <c r="AE405"/>
    </row>
    <row r="406" spans="1:31">
      <c r="A406" s="15">
        <v>45701</v>
      </c>
      <c r="C406" s="7" t="s">
        <v>53</v>
      </c>
      <c r="D406" s="15" t="s">
        <v>149</v>
      </c>
      <c r="E406" s="106"/>
      <c r="F406" s="4" t="s">
        <v>1025</v>
      </c>
      <c r="G406" s="16" t="s">
        <v>1026</v>
      </c>
      <c r="H406" s="16" t="s">
        <v>712</v>
      </c>
      <c r="I406" s="4" t="s">
        <v>1027</v>
      </c>
      <c r="J406" s="4" t="s">
        <v>1028</v>
      </c>
      <c r="L406" s="4" t="s">
        <v>31</v>
      </c>
      <c r="M406" s="4">
        <v>5</v>
      </c>
      <c r="N406" s="19" t="s">
        <v>32</v>
      </c>
      <c r="O406" s="19" t="s">
        <v>33</v>
      </c>
      <c r="P406" s="23" t="s">
        <v>34</v>
      </c>
      <c r="Q406" s="24">
        <v>0.13</v>
      </c>
      <c r="R406" s="33">
        <f t="shared" si="48"/>
        <v>1592.9203539823</v>
      </c>
      <c r="S406" s="33">
        <f t="shared" si="50"/>
        <v>7964.60176991151</v>
      </c>
      <c r="T406" s="107">
        <v>1800</v>
      </c>
      <c r="U406" s="34">
        <f t="shared" si="45"/>
        <v>9000</v>
      </c>
      <c r="V406" s="33">
        <f t="shared" si="49"/>
        <v>1035.39823008849</v>
      </c>
      <c r="W406" s="33">
        <f t="shared" si="46"/>
        <v>1035.3982300885</v>
      </c>
      <c r="X406" s="33">
        <f t="shared" si="47"/>
        <v>5.45696821063757e-12</v>
      </c>
      <c r="Y406" s="4" t="s">
        <v>35</v>
      </c>
      <c r="Z406" s="4" t="s">
        <v>1029</v>
      </c>
      <c r="AA406" s="103" t="s">
        <v>1030</v>
      </c>
      <c r="AD406"/>
      <c r="AE406"/>
    </row>
    <row r="407" spans="1:31">
      <c r="A407" s="15">
        <v>45707</v>
      </c>
      <c r="C407" s="7" t="s">
        <v>53</v>
      </c>
      <c r="D407" s="15" t="s">
        <v>77</v>
      </c>
      <c r="E407" s="106"/>
      <c r="F407" s="4" t="s">
        <v>1031</v>
      </c>
      <c r="H407" s="17" t="s">
        <v>463</v>
      </c>
      <c r="I407" s="4" t="s">
        <v>425</v>
      </c>
      <c r="J407" s="4" t="s">
        <v>1032</v>
      </c>
      <c r="L407" s="146" t="s">
        <v>73</v>
      </c>
      <c r="M407" s="4">
        <v>20</v>
      </c>
      <c r="N407" s="19" t="s">
        <v>32</v>
      </c>
      <c r="O407" s="19" t="s">
        <v>33</v>
      </c>
      <c r="P407" s="23" t="s">
        <v>34</v>
      </c>
      <c r="Q407" s="24">
        <v>0.13</v>
      </c>
      <c r="R407" s="33">
        <f t="shared" si="48"/>
        <v>19.4690265486726</v>
      </c>
      <c r="S407" s="33">
        <f t="shared" si="50"/>
        <v>389.380530973451</v>
      </c>
      <c r="T407" s="107">
        <v>22</v>
      </c>
      <c r="U407" s="34">
        <f t="shared" si="45"/>
        <v>440</v>
      </c>
      <c r="V407" s="33">
        <f t="shared" si="49"/>
        <v>50.6194690265487</v>
      </c>
      <c r="W407" s="33">
        <f t="shared" si="46"/>
        <v>50.6194690265487</v>
      </c>
      <c r="X407" s="33">
        <f t="shared" si="47"/>
        <v>0</v>
      </c>
      <c r="Y407" s="4" t="s">
        <v>35</v>
      </c>
      <c r="Z407" s="4" t="s">
        <v>1008</v>
      </c>
      <c r="AD407"/>
      <c r="AE407"/>
    </row>
    <row r="408" spans="1:31">
      <c r="A408" s="15">
        <v>45707</v>
      </c>
      <c r="C408" s="7" t="s">
        <v>53</v>
      </c>
      <c r="D408" s="15" t="s">
        <v>77</v>
      </c>
      <c r="E408" s="106"/>
      <c r="F408" s="4" t="s">
        <v>1033</v>
      </c>
      <c r="H408" s="17" t="s">
        <v>463</v>
      </c>
      <c r="I408" s="4" t="s">
        <v>108</v>
      </c>
      <c r="J408" s="4" t="s">
        <v>1034</v>
      </c>
      <c r="L408" s="146" t="s">
        <v>73</v>
      </c>
      <c r="M408" s="4">
        <v>10</v>
      </c>
      <c r="N408" s="19" t="s">
        <v>32</v>
      </c>
      <c r="O408" s="19" t="s">
        <v>33</v>
      </c>
      <c r="P408" s="23" t="s">
        <v>34</v>
      </c>
      <c r="Q408" s="24">
        <v>0.13</v>
      </c>
      <c r="R408" s="33">
        <f t="shared" si="48"/>
        <v>1.32743362831858</v>
      </c>
      <c r="S408" s="33">
        <f t="shared" si="50"/>
        <v>13.2743362831858</v>
      </c>
      <c r="T408" s="107">
        <v>1.5</v>
      </c>
      <c r="U408" s="34">
        <f t="shared" si="45"/>
        <v>15</v>
      </c>
      <c r="V408" s="33">
        <f t="shared" si="49"/>
        <v>1.72566371681416</v>
      </c>
      <c r="W408" s="33">
        <f t="shared" si="46"/>
        <v>1.72566371681416</v>
      </c>
      <c r="X408" s="33">
        <f t="shared" si="47"/>
        <v>0</v>
      </c>
      <c r="Y408" s="4" t="s">
        <v>35</v>
      </c>
      <c r="Z408" s="4" t="s">
        <v>1008</v>
      </c>
      <c r="AD408"/>
      <c r="AE408"/>
    </row>
    <row r="409" spans="1:31">
      <c r="A409" s="15">
        <v>45707</v>
      </c>
      <c r="C409" s="7" t="s">
        <v>53</v>
      </c>
      <c r="D409" s="15" t="s">
        <v>77</v>
      </c>
      <c r="E409" s="106"/>
      <c r="F409" s="4" t="s">
        <v>1035</v>
      </c>
      <c r="H409" s="17" t="s">
        <v>463</v>
      </c>
      <c r="I409" s="4" t="s">
        <v>425</v>
      </c>
      <c r="J409" s="4" t="s">
        <v>1036</v>
      </c>
      <c r="L409" s="146" t="s">
        <v>73</v>
      </c>
      <c r="M409" s="4">
        <v>20</v>
      </c>
      <c r="N409" s="19" t="s">
        <v>32</v>
      </c>
      <c r="O409" s="19" t="s">
        <v>33</v>
      </c>
      <c r="P409" s="23" t="s">
        <v>34</v>
      </c>
      <c r="Q409" s="24">
        <v>0.13</v>
      </c>
      <c r="R409" s="33">
        <f t="shared" si="48"/>
        <v>0.884955752212389</v>
      </c>
      <c r="S409" s="33">
        <f t="shared" si="50"/>
        <v>17.6991150442478</v>
      </c>
      <c r="T409" s="107">
        <v>1</v>
      </c>
      <c r="U409" s="34">
        <f t="shared" si="45"/>
        <v>20</v>
      </c>
      <c r="V409" s="33">
        <f t="shared" si="49"/>
        <v>2.30088495575221</v>
      </c>
      <c r="W409" s="33">
        <f t="shared" si="46"/>
        <v>2.30088495575221</v>
      </c>
      <c r="X409" s="33">
        <f t="shared" si="47"/>
        <v>0</v>
      </c>
      <c r="Y409" s="4" t="s">
        <v>35</v>
      </c>
      <c r="Z409" s="4" t="s">
        <v>1008</v>
      </c>
      <c r="AD409"/>
      <c r="AE409"/>
    </row>
    <row r="410" spans="1:31">
      <c r="A410" s="15">
        <v>45707</v>
      </c>
      <c r="C410" s="7" t="s">
        <v>53</v>
      </c>
      <c r="D410" s="15" t="s">
        <v>77</v>
      </c>
      <c r="E410" s="106"/>
      <c r="F410" s="4" t="s">
        <v>1037</v>
      </c>
      <c r="H410" s="17" t="s">
        <v>463</v>
      </c>
      <c r="I410" s="4" t="s">
        <v>425</v>
      </c>
      <c r="J410" s="4" t="s">
        <v>1038</v>
      </c>
      <c r="L410" s="146" t="s">
        <v>73</v>
      </c>
      <c r="M410" s="4">
        <v>100</v>
      </c>
      <c r="N410" s="19" t="s">
        <v>32</v>
      </c>
      <c r="O410" s="19" t="s">
        <v>33</v>
      </c>
      <c r="P410" s="23" t="s">
        <v>34</v>
      </c>
      <c r="Q410" s="24">
        <v>0.13</v>
      </c>
      <c r="R410" s="33">
        <f t="shared" si="48"/>
        <v>15.929203539823</v>
      </c>
      <c r="S410" s="33">
        <f t="shared" si="50"/>
        <v>1592.9203539823</v>
      </c>
      <c r="T410" s="107">
        <v>18</v>
      </c>
      <c r="U410" s="34">
        <f t="shared" si="45"/>
        <v>1800</v>
      </c>
      <c r="V410" s="33">
        <f t="shared" si="49"/>
        <v>207.079646017699</v>
      </c>
      <c r="W410" s="33">
        <f t="shared" si="46"/>
        <v>207.079646017699</v>
      </c>
      <c r="X410" s="33">
        <f t="shared" si="47"/>
        <v>0</v>
      </c>
      <c r="Y410" s="4" t="s">
        <v>35</v>
      </c>
      <c r="Z410" s="4" t="s">
        <v>1008</v>
      </c>
      <c r="AD410"/>
      <c r="AE410"/>
    </row>
    <row r="411" spans="1:31">
      <c r="A411" s="15">
        <v>45707</v>
      </c>
      <c r="C411" s="7" t="s">
        <v>53</v>
      </c>
      <c r="D411" s="15" t="s">
        <v>60</v>
      </c>
      <c r="E411" s="106"/>
      <c r="F411" s="98" t="s">
        <v>840</v>
      </c>
      <c r="H411" s="17" t="s">
        <v>463</v>
      </c>
      <c r="I411" s="4" t="s">
        <v>841</v>
      </c>
      <c r="J411" s="4" t="s">
        <v>842</v>
      </c>
      <c r="L411" s="19" t="s">
        <v>73</v>
      </c>
      <c r="M411" s="4">
        <v>5</v>
      </c>
      <c r="N411" s="4" t="s">
        <v>32</v>
      </c>
      <c r="O411" s="4" t="s">
        <v>33</v>
      </c>
      <c r="P411" s="23" t="s">
        <v>34</v>
      </c>
      <c r="Q411" s="24">
        <v>0.13</v>
      </c>
      <c r="R411" s="33">
        <f t="shared" si="48"/>
        <v>230.088495575221</v>
      </c>
      <c r="S411" s="33">
        <f t="shared" si="50"/>
        <v>1150.44247787611</v>
      </c>
      <c r="T411" s="107">
        <v>260</v>
      </c>
      <c r="U411" s="34">
        <f t="shared" ref="U411:U474" si="51">T411*M411</f>
        <v>1300</v>
      </c>
      <c r="V411" s="33">
        <f t="shared" si="49"/>
        <v>149.55752212389</v>
      </c>
      <c r="W411" s="33">
        <f t="shared" si="46"/>
        <v>149.557522123894</v>
      </c>
      <c r="X411" s="33">
        <f t="shared" si="47"/>
        <v>3.92219590139575e-12</v>
      </c>
      <c r="Y411" s="4" t="s">
        <v>35</v>
      </c>
      <c r="Z411" s="4" t="s">
        <v>1008</v>
      </c>
      <c r="AD411"/>
      <c r="AE411"/>
    </row>
    <row r="412" spans="1:31">
      <c r="A412" s="15">
        <v>45730</v>
      </c>
      <c r="C412" s="7" t="s">
        <v>53</v>
      </c>
      <c r="D412" s="15" t="s">
        <v>77</v>
      </c>
      <c r="E412" s="106"/>
      <c r="F412" s="98" t="s">
        <v>1039</v>
      </c>
      <c r="H412" s="17" t="s">
        <v>463</v>
      </c>
      <c r="I412" s="98" t="s">
        <v>108</v>
      </c>
      <c r="J412" s="98" t="s">
        <v>1040</v>
      </c>
      <c r="K412" s="98"/>
      <c r="L412" s="98" t="s">
        <v>73</v>
      </c>
      <c r="M412" s="98">
        <v>10</v>
      </c>
      <c r="N412" s="98" t="s">
        <v>32</v>
      </c>
      <c r="O412" s="19" t="s">
        <v>33</v>
      </c>
      <c r="P412" s="23" t="s">
        <v>34</v>
      </c>
      <c r="Q412" s="24">
        <v>0.13</v>
      </c>
      <c r="R412" s="33">
        <f t="shared" si="48"/>
        <v>49.5575221238938</v>
      </c>
      <c r="S412" s="33">
        <f t="shared" si="50"/>
        <v>495.575221238938</v>
      </c>
      <c r="T412" s="107">
        <v>56</v>
      </c>
      <c r="U412" s="34">
        <f t="shared" si="51"/>
        <v>560</v>
      </c>
      <c r="V412" s="33">
        <f t="shared" si="49"/>
        <v>64.424778761062</v>
      </c>
      <c r="W412" s="33">
        <f t="shared" si="46"/>
        <v>64.424778761062</v>
      </c>
      <c r="X412" s="33">
        <f t="shared" si="47"/>
        <v>0</v>
      </c>
      <c r="Y412" s="4" t="s">
        <v>35</v>
      </c>
      <c r="Z412" s="4" t="s">
        <v>1008</v>
      </c>
      <c r="AD412"/>
      <c r="AE412"/>
    </row>
    <row r="413" spans="1:31">
      <c r="A413" s="15">
        <v>45730</v>
      </c>
      <c r="C413" s="7" t="s">
        <v>53</v>
      </c>
      <c r="D413" s="15" t="s">
        <v>77</v>
      </c>
      <c r="E413" s="106"/>
      <c r="F413" s="98" t="s">
        <v>1041</v>
      </c>
      <c r="H413" s="17" t="s">
        <v>463</v>
      </c>
      <c r="I413" s="98" t="s">
        <v>108</v>
      </c>
      <c r="J413" s="98" t="s">
        <v>1042</v>
      </c>
      <c r="K413" s="98"/>
      <c r="L413" s="98" t="s">
        <v>73</v>
      </c>
      <c r="M413" s="98">
        <v>20</v>
      </c>
      <c r="N413" s="98" t="s">
        <v>32</v>
      </c>
      <c r="O413" s="4" t="s">
        <v>33</v>
      </c>
      <c r="P413" s="23" t="s">
        <v>34</v>
      </c>
      <c r="Q413" s="24">
        <v>0.13</v>
      </c>
      <c r="R413" s="33">
        <f t="shared" si="48"/>
        <v>2.30088495575221</v>
      </c>
      <c r="S413" s="33">
        <f t="shared" si="50"/>
        <v>46.0176991150443</v>
      </c>
      <c r="T413" s="107">
        <v>2.6</v>
      </c>
      <c r="U413" s="34">
        <f t="shared" si="51"/>
        <v>52</v>
      </c>
      <c r="V413" s="33">
        <f t="shared" si="49"/>
        <v>5.9823008849557</v>
      </c>
      <c r="W413" s="33">
        <f t="shared" si="46"/>
        <v>5.98230088495575</v>
      </c>
      <c r="X413" s="33">
        <f t="shared" si="47"/>
        <v>5.15143483426073e-14</v>
      </c>
      <c r="Y413" s="4" t="s">
        <v>35</v>
      </c>
      <c r="Z413" s="4" t="s">
        <v>1008</v>
      </c>
      <c r="AD413"/>
      <c r="AE413"/>
    </row>
    <row r="414" spans="1:31">
      <c r="A414" s="15">
        <v>45730</v>
      </c>
      <c r="C414" s="7" t="s">
        <v>53</v>
      </c>
      <c r="D414" s="15" t="s">
        <v>77</v>
      </c>
      <c r="E414" s="106"/>
      <c r="F414" s="98" t="s">
        <v>1043</v>
      </c>
      <c r="H414" s="17" t="s">
        <v>463</v>
      </c>
      <c r="I414" s="98" t="s">
        <v>108</v>
      </c>
      <c r="J414" s="98" t="s">
        <v>1044</v>
      </c>
      <c r="K414" s="98"/>
      <c r="L414" s="98" t="s">
        <v>73</v>
      </c>
      <c r="M414" s="98">
        <v>10</v>
      </c>
      <c r="N414" s="98" t="s">
        <v>32</v>
      </c>
      <c r="O414" s="19" t="s">
        <v>33</v>
      </c>
      <c r="P414" s="23" t="s">
        <v>34</v>
      </c>
      <c r="Q414" s="24">
        <v>0.13</v>
      </c>
      <c r="R414" s="33">
        <f t="shared" si="48"/>
        <v>4.24778761061947</v>
      </c>
      <c r="S414" s="33">
        <f t="shared" si="50"/>
        <v>42.4778761061947</v>
      </c>
      <c r="T414" s="107">
        <v>4.8</v>
      </c>
      <c r="U414" s="34">
        <f t="shared" si="51"/>
        <v>48</v>
      </c>
      <c r="V414" s="33">
        <f t="shared" si="49"/>
        <v>5.5221238938053</v>
      </c>
      <c r="W414" s="33">
        <f t="shared" si="46"/>
        <v>5.52212389380531</v>
      </c>
      <c r="X414" s="33">
        <f t="shared" si="47"/>
        <v>9.76996261670138e-15</v>
      </c>
      <c r="Y414" s="4" t="s">
        <v>35</v>
      </c>
      <c r="Z414" s="4" t="s">
        <v>1008</v>
      </c>
      <c r="AD414"/>
      <c r="AE414"/>
    </row>
    <row r="415" spans="1:31">
      <c r="A415" s="15">
        <v>45730</v>
      </c>
      <c r="C415" s="7" t="s">
        <v>53</v>
      </c>
      <c r="D415" s="15" t="s">
        <v>77</v>
      </c>
      <c r="E415" s="106"/>
      <c r="F415" s="98" t="s">
        <v>1045</v>
      </c>
      <c r="H415" s="17" t="s">
        <v>463</v>
      </c>
      <c r="I415" s="98" t="s">
        <v>198</v>
      </c>
      <c r="J415" s="98" t="s">
        <v>1046</v>
      </c>
      <c r="K415" s="98"/>
      <c r="L415" s="98" t="s">
        <v>73</v>
      </c>
      <c r="M415" s="98">
        <v>50</v>
      </c>
      <c r="N415" s="98" t="s">
        <v>32</v>
      </c>
      <c r="O415" s="4" t="s">
        <v>33</v>
      </c>
      <c r="P415" s="23" t="s">
        <v>34</v>
      </c>
      <c r="Q415" s="24">
        <v>0.13</v>
      </c>
      <c r="R415" s="33">
        <f t="shared" si="48"/>
        <v>0.884955752212389</v>
      </c>
      <c r="S415" s="33">
        <f t="shared" si="50"/>
        <v>44.2477876106195</v>
      </c>
      <c r="T415" s="107">
        <v>1</v>
      </c>
      <c r="U415" s="34">
        <f t="shared" si="51"/>
        <v>50</v>
      </c>
      <c r="V415" s="33">
        <f t="shared" si="49"/>
        <v>5.7522123893805</v>
      </c>
      <c r="W415" s="33">
        <f t="shared" si="46"/>
        <v>5.75221238938053</v>
      </c>
      <c r="X415" s="33">
        <f t="shared" si="47"/>
        <v>2.66453525910038e-14</v>
      </c>
      <c r="Y415" s="4" t="s">
        <v>35</v>
      </c>
      <c r="Z415" s="4" t="s">
        <v>1008</v>
      </c>
      <c r="AD415"/>
      <c r="AE415"/>
    </row>
    <row r="416" spans="1:31">
      <c r="A416" s="15">
        <v>45730</v>
      </c>
      <c r="C416" s="7" t="s">
        <v>53</v>
      </c>
      <c r="D416" s="15" t="s">
        <v>77</v>
      </c>
      <c r="E416" s="106"/>
      <c r="F416" s="98" t="s">
        <v>416</v>
      </c>
      <c r="H416" s="17" t="s">
        <v>463</v>
      </c>
      <c r="I416" s="98" t="s">
        <v>349</v>
      </c>
      <c r="J416" s="98" t="s">
        <v>417</v>
      </c>
      <c r="K416" s="98"/>
      <c r="L416" s="98" t="s">
        <v>73</v>
      </c>
      <c r="M416" s="98">
        <v>50</v>
      </c>
      <c r="N416" s="98" t="s">
        <v>32</v>
      </c>
      <c r="O416" s="19" t="s">
        <v>33</v>
      </c>
      <c r="P416" s="23" t="s">
        <v>34</v>
      </c>
      <c r="Q416" s="24">
        <v>0.13</v>
      </c>
      <c r="R416" s="33">
        <f t="shared" si="48"/>
        <v>9.73451327433628</v>
      </c>
      <c r="S416" s="33">
        <f t="shared" si="50"/>
        <v>486.725663716814</v>
      </c>
      <c r="T416" s="107">
        <v>11</v>
      </c>
      <c r="U416" s="34">
        <f t="shared" si="51"/>
        <v>550</v>
      </c>
      <c r="V416" s="33">
        <f t="shared" si="49"/>
        <v>63.274336283186</v>
      </c>
      <c r="W416" s="33">
        <f t="shared" si="46"/>
        <v>63.2743362831858</v>
      </c>
      <c r="X416" s="33">
        <f t="shared" si="47"/>
        <v>-2.20268248085631e-13</v>
      </c>
      <c r="Y416" s="4" t="s">
        <v>35</v>
      </c>
      <c r="Z416" s="4" t="s">
        <v>1008</v>
      </c>
      <c r="AD416"/>
      <c r="AE416"/>
    </row>
    <row r="417" spans="1:31">
      <c r="A417" s="15">
        <v>45730</v>
      </c>
      <c r="C417" s="7" t="s">
        <v>53</v>
      </c>
      <c r="D417" s="15" t="s">
        <v>77</v>
      </c>
      <c r="E417" s="106"/>
      <c r="F417" s="98" t="s">
        <v>899</v>
      </c>
      <c r="H417" s="17" t="s">
        <v>463</v>
      </c>
      <c r="I417" s="98" t="s">
        <v>425</v>
      </c>
      <c r="J417" s="98" t="s">
        <v>900</v>
      </c>
      <c r="K417" s="98"/>
      <c r="L417" s="98" t="s">
        <v>73</v>
      </c>
      <c r="M417" s="98">
        <v>50</v>
      </c>
      <c r="N417" s="98" t="s">
        <v>32</v>
      </c>
      <c r="O417" s="4" t="s">
        <v>33</v>
      </c>
      <c r="P417" s="23" t="s">
        <v>34</v>
      </c>
      <c r="Q417" s="24">
        <v>0.13</v>
      </c>
      <c r="R417" s="33">
        <f t="shared" si="48"/>
        <v>15.929203539823</v>
      </c>
      <c r="S417" s="33">
        <f t="shared" si="50"/>
        <v>796.460176991151</v>
      </c>
      <c r="T417" s="107">
        <v>18</v>
      </c>
      <c r="U417" s="34">
        <f t="shared" si="51"/>
        <v>900</v>
      </c>
      <c r="V417" s="33">
        <f t="shared" si="49"/>
        <v>103.539823008849</v>
      </c>
      <c r="W417" s="33">
        <f t="shared" si="46"/>
        <v>103.53982300885</v>
      </c>
      <c r="X417" s="33">
        <f t="shared" si="47"/>
        <v>9.9475983006414e-13</v>
      </c>
      <c r="Y417" s="4" t="s">
        <v>35</v>
      </c>
      <c r="Z417" s="4" t="s">
        <v>1008</v>
      </c>
      <c r="AD417"/>
      <c r="AE417"/>
    </row>
    <row r="418" spans="1:31">
      <c r="A418" s="15">
        <v>45730</v>
      </c>
      <c r="C418" s="7" t="s">
        <v>53</v>
      </c>
      <c r="D418" s="15" t="s">
        <v>77</v>
      </c>
      <c r="E418" s="106"/>
      <c r="F418" s="98" t="s">
        <v>1047</v>
      </c>
      <c r="H418" s="17" t="s">
        <v>463</v>
      </c>
      <c r="I418" s="98" t="s">
        <v>425</v>
      </c>
      <c r="J418" s="98" t="s">
        <v>1048</v>
      </c>
      <c r="K418" s="98"/>
      <c r="L418" s="98" t="s">
        <v>73</v>
      </c>
      <c r="M418" s="98">
        <v>20</v>
      </c>
      <c r="N418" s="98" t="s">
        <v>32</v>
      </c>
      <c r="O418" s="19" t="s">
        <v>33</v>
      </c>
      <c r="P418" s="23" t="s">
        <v>34</v>
      </c>
      <c r="Q418" s="24">
        <v>0.13</v>
      </c>
      <c r="R418" s="33">
        <f t="shared" si="48"/>
        <v>42.4778761061947</v>
      </c>
      <c r="S418" s="33">
        <f t="shared" si="50"/>
        <v>849.557522123894</v>
      </c>
      <c r="T418" s="107">
        <v>48</v>
      </c>
      <c r="U418" s="34">
        <f t="shared" si="51"/>
        <v>960</v>
      </c>
      <c r="V418" s="33">
        <f t="shared" si="49"/>
        <v>110.442477876106</v>
      </c>
      <c r="W418" s="33">
        <f t="shared" si="46"/>
        <v>110.442477876106</v>
      </c>
      <c r="X418" s="33">
        <f t="shared" si="47"/>
        <v>0</v>
      </c>
      <c r="Y418" s="4" t="s">
        <v>35</v>
      </c>
      <c r="Z418" s="4" t="s">
        <v>1008</v>
      </c>
      <c r="AD418"/>
      <c r="AE418"/>
    </row>
    <row r="419" spans="1:31">
      <c r="A419" s="15">
        <v>45730</v>
      </c>
      <c r="C419" s="7" t="s">
        <v>53</v>
      </c>
      <c r="D419" s="15" t="s">
        <v>77</v>
      </c>
      <c r="E419" s="106"/>
      <c r="F419" s="98" t="s">
        <v>981</v>
      </c>
      <c r="H419" s="17" t="s">
        <v>463</v>
      </c>
      <c r="I419" s="98" t="s">
        <v>425</v>
      </c>
      <c r="J419" s="98" t="s">
        <v>982</v>
      </c>
      <c r="K419" s="98"/>
      <c r="L419" s="98" t="s">
        <v>73</v>
      </c>
      <c r="M419" s="98">
        <v>20</v>
      </c>
      <c r="N419" s="98" t="s">
        <v>32</v>
      </c>
      <c r="O419" s="4" t="s">
        <v>33</v>
      </c>
      <c r="P419" s="23" t="s">
        <v>34</v>
      </c>
      <c r="Q419" s="24">
        <v>0.13</v>
      </c>
      <c r="R419" s="33">
        <f t="shared" si="48"/>
        <v>1.06194690265487</v>
      </c>
      <c r="S419" s="33">
        <f t="shared" si="50"/>
        <v>21.2389380530973</v>
      </c>
      <c r="T419" s="107">
        <v>1.2</v>
      </c>
      <c r="U419" s="34">
        <f t="shared" si="51"/>
        <v>24</v>
      </c>
      <c r="V419" s="33">
        <f t="shared" si="49"/>
        <v>2.7610619469027</v>
      </c>
      <c r="W419" s="33">
        <f t="shared" si="46"/>
        <v>2.76106194690266</v>
      </c>
      <c r="X419" s="33">
        <f t="shared" si="47"/>
        <v>-3.99680288865056e-14</v>
      </c>
      <c r="Y419" s="4" t="s">
        <v>35</v>
      </c>
      <c r="Z419" s="4" t="s">
        <v>1008</v>
      </c>
      <c r="AD419"/>
      <c r="AE419"/>
    </row>
    <row r="420" spans="1:31">
      <c r="A420" s="15">
        <v>45730</v>
      </c>
      <c r="C420" s="7" t="s">
        <v>53</v>
      </c>
      <c r="D420" s="15" t="s">
        <v>77</v>
      </c>
      <c r="E420" s="106"/>
      <c r="F420" s="98" t="s">
        <v>776</v>
      </c>
      <c r="H420" s="17" t="s">
        <v>463</v>
      </c>
      <c r="I420" s="98" t="s">
        <v>108</v>
      </c>
      <c r="J420" s="98" t="s">
        <v>777</v>
      </c>
      <c r="K420" s="98"/>
      <c r="L420" s="98" t="s">
        <v>73</v>
      </c>
      <c r="M420" s="98">
        <v>20</v>
      </c>
      <c r="N420" s="98" t="s">
        <v>32</v>
      </c>
      <c r="O420" s="19" t="s">
        <v>33</v>
      </c>
      <c r="P420" s="23" t="s">
        <v>34</v>
      </c>
      <c r="Q420" s="24">
        <v>0.13</v>
      </c>
      <c r="R420" s="33">
        <f t="shared" si="48"/>
        <v>0.707964601769912</v>
      </c>
      <c r="S420" s="33">
        <f t="shared" si="50"/>
        <v>14.1592920353982</v>
      </c>
      <c r="T420" s="107">
        <v>0.8</v>
      </c>
      <c r="U420" s="34">
        <f t="shared" si="51"/>
        <v>16</v>
      </c>
      <c r="V420" s="33">
        <f t="shared" si="49"/>
        <v>1.8407079646018</v>
      </c>
      <c r="W420" s="33">
        <f t="shared" si="46"/>
        <v>1.84070796460177</v>
      </c>
      <c r="X420" s="33">
        <f t="shared" si="47"/>
        <v>-2.93098878501041e-14</v>
      </c>
      <c r="Y420" s="4" t="s">
        <v>35</v>
      </c>
      <c r="Z420" s="4" t="s">
        <v>1008</v>
      </c>
      <c r="AD420"/>
      <c r="AE420"/>
    </row>
    <row r="421" spans="1:31">
      <c r="A421" s="15">
        <v>45730</v>
      </c>
      <c r="C421" s="7" t="s">
        <v>53</v>
      </c>
      <c r="D421" s="15" t="s">
        <v>77</v>
      </c>
      <c r="E421" s="106"/>
      <c r="F421" s="98" t="s">
        <v>1049</v>
      </c>
      <c r="H421" s="17" t="s">
        <v>463</v>
      </c>
      <c r="I421" s="98" t="s">
        <v>1050</v>
      </c>
      <c r="J421" s="98" t="s">
        <v>1051</v>
      </c>
      <c r="K421" s="98"/>
      <c r="L421" s="98" t="s">
        <v>73</v>
      </c>
      <c r="M421" s="98">
        <v>2</v>
      </c>
      <c r="N421" s="98" t="s">
        <v>32</v>
      </c>
      <c r="O421" s="4" t="s">
        <v>33</v>
      </c>
      <c r="P421" s="23" t="s">
        <v>34</v>
      </c>
      <c r="Q421" s="24">
        <v>0.13</v>
      </c>
      <c r="R421" s="33">
        <f t="shared" si="48"/>
        <v>26.5486725663717</v>
      </c>
      <c r="S421" s="33">
        <f t="shared" si="50"/>
        <v>53.0973451327434</v>
      </c>
      <c r="T421" s="107">
        <v>30</v>
      </c>
      <c r="U421" s="34">
        <f t="shared" si="51"/>
        <v>60</v>
      </c>
      <c r="V421" s="33">
        <f t="shared" si="49"/>
        <v>6.9026548672566</v>
      </c>
      <c r="W421" s="33">
        <f t="shared" si="46"/>
        <v>6.90265486725664</v>
      </c>
      <c r="X421" s="33">
        <f t="shared" si="47"/>
        <v>3.90798504668055e-14</v>
      </c>
      <c r="Y421" s="4" t="s">
        <v>35</v>
      </c>
      <c r="Z421" s="4" t="s">
        <v>1008</v>
      </c>
      <c r="AD421"/>
      <c r="AE421"/>
    </row>
    <row r="422" spans="1:31">
      <c r="A422" s="15">
        <v>45730</v>
      </c>
      <c r="C422" s="7" t="s">
        <v>53</v>
      </c>
      <c r="D422" s="15" t="s">
        <v>77</v>
      </c>
      <c r="E422" s="106"/>
      <c r="F422" s="98" t="s">
        <v>1052</v>
      </c>
      <c r="H422" s="17" t="s">
        <v>463</v>
      </c>
      <c r="I422" s="98" t="s">
        <v>1050</v>
      </c>
      <c r="J422" s="98" t="s">
        <v>1053</v>
      </c>
      <c r="K422" s="98"/>
      <c r="L422" s="98" t="s">
        <v>73</v>
      </c>
      <c r="M422" s="98">
        <v>1</v>
      </c>
      <c r="N422" s="98" t="s">
        <v>32</v>
      </c>
      <c r="O422" s="19" t="s">
        <v>33</v>
      </c>
      <c r="P422" s="23" t="s">
        <v>34</v>
      </c>
      <c r="Q422" s="24">
        <v>0.13</v>
      </c>
      <c r="R422" s="33">
        <f t="shared" si="48"/>
        <v>358.407079646018</v>
      </c>
      <c r="S422" s="33">
        <f t="shared" si="50"/>
        <v>358.407079646018</v>
      </c>
      <c r="T422" s="107">
        <v>405</v>
      </c>
      <c r="U422" s="34">
        <f t="shared" si="51"/>
        <v>405</v>
      </c>
      <c r="V422" s="33">
        <f t="shared" si="49"/>
        <v>46.592920353982</v>
      </c>
      <c r="W422" s="33">
        <f t="shared" si="46"/>
        <v>46.5929203539823</v>
      </c>
      <c r="X422" s="33">
        <f t="shared" si="47"/>
        <v>3.19744231092045e-13</v>
      </c>
      <c r="Y422" s="4" t="s">
        <v>35</v>
      </c>
      <c r="Z422" s="4" t="s">
        <v>1008</v>
      </c>
      <c r="AD422"/>
      <c r="AE422"/>
    </row>
    <row r="423" spans="1:31">
      <c r="A423" s="15">
        <v>45730</v>
      </c>
      <c r="C423" s="7" t="s">
        <v>53</v>
      </c>
      <c r="D423" s="15" t="s">
        <v>54</v>
      </c>
      <c r="E423" s="106"/>
      <c r="F423" s="19" t="s">
        <v>1054</v>
      </c>
      <c r="H423" s="17" t="s">
        <v>463</v>
      </c>
      <c r="I423" s="98" t="s">
        <v>1055</v>
      </c>
      <c r="J423" s="98" t="s">
        <v>1056</v>
      </c>
      <c r="K423" s="98"/>
      <c r="L423" s="98" t="s">
        <v>73</v>
      </c>
      <c r="M423" s="98">
        <v>1</v>
      </c>
      <c r="N423" s="98" t="s">
        <v>32</v>
      </c>
      <c r="O423" s="19" t="s">
        <v>33</v>
      </c>
      <c r="P423" s="23" t="s">
        <v>34</v>
      </c>
      <c r="Q423" s="24">
        <v>0.13</v>
      </c>
      <c r="R423" s="33">
        <f t="shared" si="48"/>
        <v>24.7787610619469</v>
      </c>
      <c r="S423" s="33">
        <f t="shared" si="50"/>
        <v>24.7787610619469</v>
      </c>
      <c r="T423" s="107">
        <v>28</v>
      </c>
      <c r="U423" s="34">
        <f t="shared" si="51"/>
        <v>28</v>
      </c>
      <c r="V423" s="33">
        <f t="shared" si="49"/>
        <v>3.2212389380531</v>
      </c>
      <c r="W423" s="33">
        <f t="shared" si="46"/>
        <v>3.2212389380531</v>
      </c>
      <c r="X423" s="33">
        <f t="shared" si="47"/>
        <v>0</v>
      </c>
      <c r="Y423" s="4" t="s">
        <v>35</v>
      </c>
      <c r="Z423" s="4" t="s">
        <v>1008</v>
      </c>
      <c r="AD423"/>
      <c r="AE423"/>
    </row>
    <row r="424" spans="1:31">
      <c r="A424" s="15">
        <v>45730</v>
      </c>
      <c r="C424" s="7" t="s">
        <v>53</v>
      </c>
      <c r="D424" s="15" t="s">
        <v>54</v>
      </c>
      <c r="E424" s="106"/>
      <c r="F424" s="19" t="s">
        <v>1057</v>
      </c>
      <c r="H424" s="17" t="s">
        <v>463</v>
      </c>
      <c r="I424" s="98" t="s">
        <v>1058</v>
      </c>
      <c r="J424" s="98" t="s">
        <v>1059</v>
      </c>
      <c r="K424" s="98"/>
      <c r="L424" s="98" t="s">
        <v>73</v>
      </c>
      <c r="M424" s="98">
        <v>5</v>
      </c>
      <c r="N424" s="98" t="s">
        <v>32</v>
      </c>
      <c r="O424" s="4" t="s">
        <v>33</v>
      </c>
      <c r="P424" s="23" t="s">
        <v>34</v>
      </c>
      <c r="Q424" s="24">
        <v>0.13</v>
      </c>
      <c r="R424" s="33">
        <f t="shared" si="48"/>
        <v>30.9734513274336</v>
      </c>
      <c r="S424" s="33">
        <f t="shared" si="50"/>
        <v>154.867256637168</v>
      </c>
      <c r="T424" s="107">
        <v>35</v>
      </c>
      <c r="U424" s="34">
        <f t="shared" si="51"/>
        <v>175</v>
      </c>
      <c r="V424" s="33">
        <f t="shared" si="49"/>
        <v>20.132743362832</v>
      </c>
      <c r="W424" s="33">
        <f t="shared" si="46"/>
        <v>20.1327433628319</v>
      </c>
      <c r="X424" s="33">
        <f t="shared" si="47"/>
        <v>-1.03028696685215e-13</v>
      </c>
      <c r="Y424" s="4" t="s">
        <v>35</v>
      </c>
      <c r="Z424" s="4" t="s">
        <v>1008</v>
      </c>
      <c r="AD424"/>
      <c r="AE424"/>
    </row>
    <row r="425" spans="1:31">
      <c r="A425" s="15">
        <v>45735</v>
      </c>
      <c r="C425" s="7" t="s">
        <v>53</v>
      </c>
      <c r="D425" s="15" t="s">
        <v>149</v>
      </c>
      <c r="E425" s="106"/>
      <c r="F425" s="4" t="s">
        <v>1060</v>
      </c>
      <c r="G425" s="16" t="s">
        <v>1061</v>
      </c>
      <c r="H425" s="16" t="s">
        <v>712</v>
      </c>
      <c r="I425" s="4" t="s">
        <v>1062</v>
      </c>
      <c r="J425" s="4" t="s">
        <v>1063</v>
      </c>
      <c r="L425" s="19" t="s">
        <v>31</v>
      </c>
      <c r="M425" s="4">
        <v>5</v>
      </c>
      <c r="N425" s="98" t="s">
        <v>32</v>
      </c>
      <c r="O425" s="19" t="s">
        <v>33</v>
      </c>
      <c r="P425" s="23" t="s">
        <v>34</v>
      </c>
      <c r="Q425" s="24">
        <v>0.13</v>
      </c>
      <c r="R425" s="33">
        <f t="shared" si="48"/>
        <v>1061.94690265487</v>
      </c>
      <c r="S425" s="33">
        <f t="shared" si="50"/>
        <v>5309.73451327434</v>
      </c>
      <c r="T425" s="107">
        <v>1200</v>
      </c>
      <c r="U425" s="34">
        <f t="shared" si="51"/>
        <v>6000</v>
      </c>
      <c r="V425" s="33">
        <f t="shared" si="49"/>
        <v>690.26548672566</v>
      </c>
      <c r="W425" s="33">
        <f t="shared" si="46"/>
        <v>690.265486725664</v>
      </c>
      <c r="X425" s="33">
        <f t="shared" si="47"/>
        <v>4.32009983342141e-12</v>
      </c>
      <c r="Z425" s="4" t="s">
        <v>1008</v>
      </c>
      <c r="AD425"/>
      <c r="AE425"/>
    </row>
    <row r="426" spans="1:31">
      <c r="A426" s="15">
        <v>45735</v>
      </c>
      <c r="C426" s="7" t="s">
        <v>53</v>
      </c>
      <c r="D426" s="15" t="s">
        <v>149</v>
      </c>
      <c r="E426" s="106"/>
      <c r="F426" s="4" t="s">
        <v>1064</v>
      </c>
      <c r="G426" s="16" t="s">
        <v>1061</v>
      </c>
      <c r="H426" s="16" t="s">
        <v>712</v>
      </c>
      <c r="I426" s="4" t="s">
        <v>907</v>
      </c>
      <c r="J426" s="4" t="s">
        <v>1065</v>
      </c>
      <c r="L426" s="19" t="s">
        <v>31</v>
      </c>
      <c r="M426" s="4">
        <v>50</v>
      </c>
      <c r="N426" s="98" t="s">
        <v>32</v>
      </c>
      <c r="O426" s="4" t="s">
        <v>33</v>
      </c>
      <c r="P426" s="23" t="s">
        <v>34</v>
      </c>
      <c r="Q426" s="24">
        <v>0.13</v>
      </c>
      <c r="R426" s="33">
        <f t="shared" si="48"/>
        <v>7.07964601769912</v>
      </c>
      <c r="S426" s="33">
        <f t="shared" si="50"/>
        <v>353.982300884956</v>
      </c>
      <c r="T426" s="107">
        <v>8</v>
      </c>
      <c r="U426" s="34">
        <f t="shared" si="51"/>
        <v>400</v>
      </c>
      <c r="V426" s="33">
        <f t="shared" si="49"/>
        <v>46.017699115044</v>
      </c>
      <c r="W426" s="33">
        <f t="shared" si="46"/>
        <v>46.0176991150443</v>
      </c>
      <c r="X426" s="33">
        <f t="shared" si="47"/>
        <v>2.77111666946439e-13</v>
      </c>
      <c r="Y426" s="4" t="s">
        <v>35</v>
      </c>
      <c r="Z426" s="4" t="s">
        <v>1008</v>
      </c>
      <c r="AD426"/>
      <c r="AE426"/>
    </row>
    <row r="427" spans="1:31">
      <c r="A427" s="15">
        <v>45742</v>
      </c>
      <c r="C427" s="7" t="s">
        <v>53</v>
      </c>
      <c r="D427" s="15" t="s">
        <v>77</v>
      </c>
      <c r="E427" s="106"/>
      <c r="F427" s="98" t="s">
        <v>1066</v>
      </c>
      <c r="G427" s="4"/>
      <c r="H427" s="17" t="s">
        <v>463</v>
      </c>
      <c r="I427" s="100" t="s">
        <v>108</v>
      </c>
      <c r="J427" s="100" t="s">
        <v>1067</v>
      </c>
      <c r="L427" s="172" t="s">
        <v>73</v>
      </c>
      <c r="M427" s="4">
        <v>10</v>
      </c>
      <c r="N427" s="19" t="s">
        <v>32</v>
      </c>
      <c r="O427" s="4" t="s">
        <v>33</v>
      </c>
      <c r="P427" s="23" t="s">
        <v>34</v>
      </c>
      <c r="Q427" s="24">
        <v>0.13</v>
      </c>
      <c r="R427" s="33">
        <f t="shared" si="48"/>
        <v>5.75221238938053</v>
      </c>
      <c r="S427" s="33">
        <f t="shared" si="50"/>
        <v>57.5221238938053</v>
      </c>
      <c r="T427" s="107">
        <v>6.5</v>
      </c>
      <c r="U427" s="34">
        <f t="shared" si="51"/>
        <v>65</v>
      </c>
      <c r="V427" s="33">
        <f t="shared" si="49"/>
        <v>7.4778761061947</v>
      </c>
      <c r="W427" s="33">
        <f t="shared" si="46"/>
        <v>7.47787610619469</v>
      </c>
      <c r="X427" s="33">
        <f t="shared" si="47"/>
        <v>-9.76996261670138e-15</v>
      </c>
      <c r="Y427" s="4" t="s">
        <v>35</v>
      </c>
      <c r="Z427" s="4" t="s">
        <v>1008</v>
      </c>
      <c r="AD427"/>
      <c r="AE427"/>
    </row>
    <row r="428" spans="1:31">
      <c r="A428" s="15">
        <v>45742</v>
      </c>
      <c r="C428" s="7" t="s">
        <v>53</v>
      </c>
      <c r="D428" s="15" t="s">
        <v>77</v>
      </c>
      <c r="E428" s="106"/>
      <c r="F428" s="98" t="s">
        <v>1068</v>
      </c>
      <c r="G428" s="4"/>
      <c r="H428" s="17" t="s">
        <v>463</v>
      </c>
      <c r="I428" s="100" t="s">
        <v>108</v>
      </c>
      <c r="J428" s="100" t="s">
        <v>1069</v>
      </c>
      <c r="L428" s="172" t="s">
        <v>73</v>
      </c>
      <c r="M428" s="4">
        <v>10</v>
      </c>
      <c r="N428" s="19" t="s">
        <v>32</v>
      </c>
      <c r="O428" s="4" t="s">
        <v>33</v>
      </c>
      <c r="P428" s="23" t="s">
        <v>34</v>
      </c>
      <c r="Q428" s="24">
        <v>0.13</v>
      </c>
      <c r="R428" s="33">
        <f t="shared" si="48"/>
        <v>0.884955752212389</v>
      </c>
      <c r="S428" s="33">
        <f t="shared" si="50"/>
        <v>8.8495575221239</v>
      </c>
      <c r="T428" s="107">
        <v>1</v>
      </c>
      <c r="U428" s="34">
        <f t="shared" si="51"/>
        <v>10</v>
      </c>
      <c r="V428" s="33">
        <f t="shared" si="49"/>
        <v>1.1504424778761</v>
      </c>
      <c r="W428" s="33">
        <f t="shared" si="46"/>
        <v>1.15044247787611</v>
      </c>
      <c r="X428" s="33">
        <f t="shared" si="47"/>
        <v>1.04360964314765e-14</v>
      </c>
      <c r="Y428" s="4" t="s">
        <v>35</v>
      </c>
      <c r="Z428" s="4" t="s">
        <v>1008</v>
      </c>
      <c r="AD428"/>
      <c r="AE428"/>
    </row>
    <row r="429" spans="1:31">
      <c r="A429" s="15">
        <v>45747</v>
      </c>
      <c r="C429" s="7" t="s">
        <v>53</v>
      </c>
      <c r="D429" s="15" t="s">
        <v>77</v>
      </c>
      <c r="E429" s="106"/>
      <c r="F429" s="98" t="s">
        <v>1070</v>
      </c>
      <c r="G429" s="4"/>
      <c r="H429" s="17" t="s">
        <v>463</v>
      </c>
      <c r="I429" s="100" t="s">
        <v>108</v>
      </c>
      <c r="J429" s="100" t="s">
        <v>1071</v>
      </c>
      <c r="L429" s="98" t="s">
        <v>73</v>
      </c>
      <c r="M429" s="98">
        <v>20</v>
      </c>
      <c r="N429" s="98" t="s">
        <v>32</v>
      </c>
      <c r="O429" s="4" t="s">
        <v>33</v>
      </c>
      <c r="P429" s="23" t="s">
        <v>34</v>
      </c>
      <c r="Q429" s="24">
        <v>0.13</v>
      </c>
      <c r="R429" s="33">
        <f t="shared" si="48"/>
        <v>1.23893805309735</v>
      </c>
      <c r="S429" s="33">
        <f t="shared" si="50"/>
        <v>24.7787610619469</v>
      </c>
      <c r="T429" s="107">
        <v>1.4</v>
      </c>
      <c r="U429" s="34">
        <f t="shared" si="51"/>
        <v>28</v>
      </c>
      <c r="V429" s="33">
        <f t="shared" si="49"/>
        <v>3.2212389380531</v>
      </c>
      <c r="W429" s="33">
        <f t="shared" ref="W429:W492" si="52">T429/(1+Q429)*Q429*M429</f>
        <v>3.2212389380531</v>
      </c>
      <c r="X429" s="33">
        <f t="shared" si="47"/>
        <v>-4.44089209850063e-15</v>
      </c>
      <c r="Y429" s="4" t="s">
        <v>35</v>
      </c>
      <c r="Z429" s="4" t="s">
        <v>1008</v>
      </c>
      <c r="AD429"/>
      <c r="AE429"/>
    </row>
    <row r="430" spans="1:31">
      <c r="A430" s="15">
        <v>45747</v>
      </c>
      <c r="C430" s="7" t="s">
        <v>53</v>
      </c>
      <c r="D430" s="15" t="s">
        <v>77</v>
      </c>
      <c r="E430" s="106"/>
      <c r="F430" s="98" t="s">
        <v>1072</v>
      </c>
      <c r="G430" s="4"/>
      <c r="H430" s="17" t="s">
        <v>463</v>
      </c>
      <c r="I430" s="100" t="s">
        <v>108</v>
      </c>
      <c r="J430" s="100" t="s">
        <v>1073</v>
      </c>
      <c r="L430" s="98" t="s">
        <v>73</v>
      </c>
      <c r="M430" s="98">
        <v>20</v>
      </c>
      <c r="N430" s="98" t="s">
        <v>32</v>
      </c>
      <c r="O430" s="4" t="s">
        <v>33</v>
      </c>
      <c r="P430" s="23" t="s">
        <v>34</v>
      </c>
      <c r="Q430" s="24">
        <v>0.13</v>
      </c>
      <c r="R430" s="33">
        <f t="shared" si="48"/>
        <v>1.23893805309735</v>
      </c>
      <c r="S430" s="33">
        <f t="shared" si="50"/>
        <v>24.7787610619469</v>
      </c>
      <c r="T430" s="107">
        <v>1.4</v>
      </c>
      <c r="U430" s="34">
        <f t="shared" si="51"/>
        <v>28</v>
      </c>
      <c r="V430" s="33">
        <f t="shared" si="49"/>
        <v>3.2212389380531</v>
      </c>
      <c r="W430" s="33">
        <f t="shared" si="52"/>
        <v>3.2212389380531</v>
      </c>
      <c r="X430" s="33">
        <f t="shared" si="47"/>
        <v>-4.44089209850063e-15</v>
      </c>
      <c r="Y430" s="4" t="s">
        <v>35</v>
      </c>
      <c r="Z430" s="4" t="s">
        <v>1008</v>
      </c>
      <c r="AD430"/>
      <c r="AE430"/>
    </row>
    <row r="431" spans="1:31">
      <c r="A431" s="15">
        <v>45750</v>
      </c>
      <c r="C431" s="7" t="s">
        <v>53</v>
      </c>
      <c r="D431" s="15" t="s">
        <v>77</v>
      </c>
      <c r="E431" s="106"/>
      <c r="F431" s="98" t="s">
        <v>1074</v>
      </c>
      <c r="G431" s="4"/>
      <c r="H431" s="17" t="s">
        <v>463</v>
      </c>
      <c r="I431" s="100" t="s">
        <v>108</v>
      </c>
      <c r="J431" s="100" t="s">
        <v>1075</v>
      </c>
      <c r="L431" s="98" t="s">
        <v>73</v>
      </c>
      <c r="M431" s="98">
        <v>5</v>
      </c>
      <c r="N431" s="98" t="s">
        <v>32</v>
      </c>
      <c r="O431" s="4" t="s">
        <v>33</v>
      </c>
      <c r="P431" s="23" t="s">
        <v>34</v>
      </c>
      <c r="Q431" s="24">
        <v>0.13</v>
      </c>
      <c r="R431" s="33">
        <f t="shared" si="48"/>
        <v>13.2743362831858</v>
      </c>
      <c r="S431" s="33">
        <f t="shared" si="50"/>
        <v>66.3716814159292</v>
      </c>
      <c r="T431" s="107">
        <v>15</v>
      </c>
      <c r="U431" s="34">
        <f t="shared" si="51"/>
        <v>75</v>
      </c>
      <c r="V431" s="33">
        <f t="shared" si="49"/>
        <v>8.6283185840708</v>
      </c>
      <c r="W431" s="33">
        <f t="shared" si="52"/>
        <v>8.6283185840708</v>
      </c>
      <c r="X431" s="33">
        <f t="shared" si="47"/>
        <v>0</v>
      </c>
      <c r="Y431" s="4" t="s">
        <v>35</v>
      </c>
      <c r="Z431" s="4" t="s">
        <v>1008</v>
      </c>
      <c r="AD431"/>
      <c r="AE431"/>
    </row>
    <row r="432" spans="1:31">
      <c r="A432" s="15">
        <v>45750</v>
      </c>
      <c r="C432" s="7" t="s">
        <v>53</v>
      </c>
      <c r="D432" s="15" t="s">
        <v>77</v>
      </c>
      <c r="E432" s="106"/>
      <c r="F432" s="98" t="s">
        <v>1076</v>
      </c>
      <c r="G432" s="4"/>
      <c r="H432" s="17" t="s">
        <v>463</v>
      </c>
      <c r="I432" s="100" t="s">
        <v>108</v>
      </c>
      <c r="J432" s="100" t="s">
        <v>1077</v>
      </c>
      <c r="L432" s="98" t="s">
        <v>73</v>
      </c>
      <c r="M432" s="98">
        <v>5</v>
      </c>
      <c r="N432" s="98" t="s">
        <v>32</v>
      </c>
      <c r="O432" s="4" t="s">
        <v>33</v>
      </c>
      <c r="P432" s="23" t="s">
        <v>34</v>
      </c>
      <c r="Q432" s="24">
        <v>0.13</v>
      </c>
      <c r="R432" s="33">
        <f t="shared" si="48"/>
        <v>18.5840707964602</v>
      </c>
      <c r="S432" s="33">
        <f t="shared" si="50"/>
        <v>92.9203539823009</v>
      </c>
      <c r="T432" s="107">
        <v>21</v>
      </c>
      <c r="U432" s="34">
        <f t="shared" si="51"/>
        <v>105</v>
      </c>
      <c r="V432" s="33">
        <f t="shared" si="49"/>
        <v>12.0796460176991</v>
      </c>
      <c r="W432" s="33">
        <f t="shared" si="52"/>
        <v>12.0796460176991</v>
      </c>
      <c r="X432" s="33">
        <f t="shared" si="47"/>
        <v>0</v>
      </c>
      <c r="Y432" s="4" t="s">
        <v>35</v>
      </c>
      <c r="Z432" s="4" t="s">
        <v>1008</v>
      </c>
      <c r="AD432"/>
      <c r="AE432"/>
    </row>
    <row r="433" spans="1:31">
      <c r="A433" s="15">
        <v>45750</v>
      </c>
      <c r="C433" s="7" t="s">
        <v>53</v>
      </c>
      <c r="D433" s="15" t="s">
        <v>77</v>
      </c>
      <c r="E433" s="106"/>
      <c r="F433" s="98" t="s">
        <v>1078</v>
      </c>
      <c r="G433" s="4"/>
      <c r="H433" s="17" t="s">
        <v>463</v>
      </c>
      <c r="I433" s="100" t="s">
        <v>919</v>
      </c>
      <c r="J433" s="100" t="s">
        <v>1079</v>
      </c>
      <c r="L433" s="98" t="s">
        <v>73</v>
      </c>
      <c r="M433" s="98">
        <v>1</v>
      </c>
      <c r="N433" s="98" t="s">
        <v>871</v>
      </c>
      <c r="O433" s="4" t="s">
        <v>33</v>
      </c>
      <c r="P433" s="23" t="s">
        <v>34</v>
      </c>
      <c r="Q433" s="24">
        <v>0.13</v>
      </c>
      <c r="R433" s="33">
        <f t="shared" si="48"/>
        <v>103.53982300885</v>
      </c>
      <c r="S433" s="33">
        <f t="shared" si="50"/>
        <v>103.53982300885</v>
      </c>
      <c r="T433" s="107">
        <v>117</v>
      </c>
      <c r="U433" s="34">
        <f t="shared" si="51"/>
        <v>117</v>
      </c>
      <c r="V433" s="33">
        <f t="shared" si="49"/>
        <v>13.46017699115</v>
      </c>
      <c r="W433" s="33">
        <f t="shared" si="52"/>
        <v>13.4601769911504</v>
      </c>
      <c r="X433" s="33">
        <f t="shared" si="47"/>
        <v>4.36983782492462e-13</v>
      </c>
      <c r="Y433" s="4" t="s">
        <v>35</v>
      </c>
      <c r="Z433" s="4" t="s">
        <v>1008</v>
      </c>
      <c r="AD433"/>
      <c r="AE433"/>
    </row>
    <row r="434" spans="1:31">
      <c r="A434" s="15">
        <v>45750</v>
      </c>
      <c r="C434" s="7" t="s">
        <v>53</v>
      </c>
      <c r="D434" s="15" t="s">
        <v>77</v>
      </c>
      <c r="E434" s="106"/>
      <c r="F434" s="98" t="s">
        <v>1080</v>
      </c>
      <c r="G434" s="4"/>
      <c r="H434" s="17" t="s">
        <v>463</v>
      </c>
      <c r="I434" s="100" t="s">
        <v>919</v>
      </c>
      <c r="J434" s="100" t="s">
        <v>1081</v>
      </c>
      <c r="L434" s="98" t="s">
        <v>73</v>
      </c>
      <c r="M434" s="98">
        <v>1</v>
      </c>
      <c r="N434" s="98" t="s">
        <v>871</v>
      </c>
      <c r="O434" s="4" t="s">
        <v>33</v>
      </c>
      <c r="P434" s="23" t="s">
        <v>34</v>
      </c>
      <c r="Q434" s="24">
        <v>0.13</v>
      </c>
      <c r="R434" s="33">
        <f t="shared" si="48"/>
        <v>72.5663716814159</v>
      </c>
      <c r="S434" s="33">
        <f t="shared" si="50"/>
        <v>72.5663716814159</v>
      </c>
      <c r="T434" s="107">
        <v>82</v>
      </c>
      <c r="U434" s="34">
        <f t="shared" si="51"/>
        <v>82</v>
      </c>
      <c r="V434" s="33">
        <f t="shared" si="49"/>
        <v>9.4336283185841</v>
      </c>
      <c r="W434" s="33">
        <f t="shared" si="52"/>
        <v>9.43362831858407</v>
      </c>
      <c r="X434" s="33">
        <f t="shared" si="47"/>
        <v>-2.66453525910038e-14</v>
      </c>
      <c r="Y434" s="4" t="s">
        <v>35</v>
      </c>
      <c r="Z434" s="4" t="s">
        <v>1008</v>
      </c>
      <c r="AD434"/>
      <c r="AE434"/>
    </row>
    <row r="435" spans="1:31">
      <c r="A435" s="15">
        <v>45750</v>
      </c>
      <c r="C435" s="7" t="s">
        <v>53</v>
      </c>
      <c r="D435" s="15" t="s">
        <v>77</v>
      </c>
      <c r="E435" s="106"/>
      <c r="F435" s="98" t="s">
        <v>1082</v>
      </c>
      <c r="G435" s="4"/>
      <c r="H435" s="17" t="s">
        <v>463</v>
      </c>
      <c r="I435" s="100" t="s">
        <v>919</v>
      </c>
      <c r="J435" s="100" t="s">
        <v>1083</v>
      </c>
      <c r="L435" s="98" t="s">
        <v>73</v>
      </c>
      <c r="M435" s="98">
        <v>20</v>
      </c>
      <c r="N435" s="98" t="s">
        <v>359</v>
      </c>
      <c r="O435" s="4" t="s">
        <v>33</v>
      </c>
      <c r="P435" s="23" t="s">
        <v>34</v>
      </c>
      <c r="Q435" s="24">
        <v>0.13</v>
      </c>
      <c r="R435" s="33">
        <f t="shared" si="48"/>
        <v>8.4070796460177</v>
      </c>
      <c r="S435" s="33">
        <f t="shared" si="50"/>
        <v>168.141592920354</v>
      </c>
      <c r="T435" s="107">
        <v>9.5</v>
      </c>
      <c r="U435" s="34">
        <f t="shared" si="51"/>
        <v>190</v>
      </c>
      <c r="V435" s="33">
        <f t="shared" si="49"/>
        <v>21.858407079646</v>
      </c>
      <c r="W435" s="33">
        <f t="shared" si="52"/>
        <v>21.858407079646</v>
      </c>
      <c r="X435" s="33">
        <f t="shared" si="47"/>
        <v>0</v>
      </c>
      <c r="Y435" s="4" t="s">
        <v>35</v>
      </c>
      <c r="Z435" s="4" t="s">
        <v>1008</v>
      </c>
      <c r="AD435"/>
      <c r="AE435"/>
    </row>
    <row r="436" spans="1:31">
      <c r="A436" s="15">
        <v>45750</v>
      </c>
      <c r="C436" s="7" t="s">
        <v>53</v>
      </c>
      <c r="D436" s="15" t="s">
        <v>77</v>
      </c>
      <c r="E436" s="106"/>
      <c r="F436" s="98" t="s">
        <v>1084</v>
      </c>
      <c r="G436" s="4"/>
      <c r="H436" s="17" t="s">
        <v>463</v>
      </c>
      <c r="I436" s="100" t="s">
        <v>553</v>
      </c>
      <c r="J436" s="100" t="s">
        <v>1085</v>
      </c>
      <c r="L436" s="98" t="s">
        <v>73</v>
      </c>
      <c r="M436" s="98">
        <v>5</v>
      </c>
      <c r="N436" s="98" t="s">
        <v>99</v>
      </c>
      <c r="O436" s="4" t="s">
        <v>33</v>
      </c>
      <c r="P436" s="23" t="s">
        <v>34</v>
      </c>
      <c r="Q436" s="24">
        <v>0.13</v>
      </c>
      <c r="R436" s="33">
        <f t="shared" si="48"/>
        <v>7.52212389380531</v>
      </c>
      <c r="S436" s="33">
        <f t="shared" si="50"/>
        <v>37.6106194690266</v>
      </c>
      <c r="T436" s="107">
        <v>8.5</v>
      </c>
      <c r="U436" s="34">
        <f t="shared" si="51"/>
        <v>42.5</v>
      </c>
      <c r="V436" s="33">
        <f t="shared" si="49"/>
        <v>4.8893805309734</v>
      </c>
      <c r="W436" s="33">
        <f t="shared" si="52"/>
        <v>4.88938053097345</v>
      </c>
      <c r="X436" s="33">
        <f t="shared" si="47"/>
        <v>5.41788836017076e-14</v>
      </c>
      <c r="Y436" s="4" t="s">
        <v>35</v>
      </c>
      <c r="Z436" s="4" t="s">
        <v>1008</v>
      </c>
      <c r="AD436"/>
      <c r="AE436"/>
    </row>
    <row r="437" spans="1:31">
      <c r="A437" s="15">
        <v>45750</v>
      </c>
      <c r="C437" s="7" t="s">
        <v>53</v>
      </c>
      <c r="D437" s="15" t="s">
        <v>77</v>
      </c>
      <c r="E437" s="106"/>
      <c r="F437" s="98" t="s">
        <v>1086</v>
      </c>
      <c r="G437" s="4"/>
      <c r="H437" s="17" t="s">
        <v>463</v>
      </c>
      <c r="I437" s="100" t="s">
        <v>553</v>
      </c>
      <c r="J437" s="100" t="s">
        <v>1087</v>
      </c>
      <c r="L437" s="98" t="s">
        <v>73</v>
      </c>
      <c r="M437" s="98">
        <v>10</v>
      </c>
      <c r="N437" s="98" t="s">
        <v>99</v>
      </c>
      <c r="O437" s="4" t="s">
        <v>33</v>
      </c>
      <c r="P437" s="23" t="s">
        <v>34</v>
      </c>
      <c r="Q437" s="24">
        <v>0.13</v>
      </c>
      <c r="R437" s="33">
        <f t="shared" si="48"/>
        <v>8.67256637168142</v>
      </c>
      <c r="S437" s="33">
        <f t="shared" si="50"/>
        <v>86.7256637168142</v>
      </c>
      <c r="T437" s="107">
        <v>9.8</v>
      </c>
      <c r="U437" s="34">
        <f t="shared" si="51"/>
        <v>98</v>
      </c>
      <c r="V437" s="33">
        <f t="shared" si="49"/>
        <v>11.2743362831858</v>
      </c>
      <c r="W437" s="33">
        <f t="shared" si="52"/>
        <v>11.2743362831858</v>
      </c>
      <c r="X437" s="33">
        <f t="shared" si="47"/>
        <v>4.08562073062058e-14</v>
      </c>
      <c r="Y437" s="4" t="s">
        <v>35</v>
      </c>
      <c r="Z437" s="4" t="s">
        <v>1008</v>
      </c>
      <c r="AD437"/>
      <c r="AE437"/>
    </row>
    <row r="438" spans="1:31">
      <c r="A438" s="15">
        <v>45754</v>
      </c>
      <c r="C438" s="7" t="s">
        <v>53</v>
      </c>
      <c r="D438" s="15" t="s">
        <v>77</v>
      </c>
      <c r="E438" s="106"/>
      <c r="F438" s="98" t="s">
        <v>1088</v>
      </c>
      <c r="G438" s="4"/>
      <c r="H438" s="17" t="s">
        <v>463</v>
      </c>
      <c r="I438" s="100" t="s">
        <v>950</v>
      </c>
      <c r="J438" s="100" t="s">
        <v>1089</v>
      </c>
      <c r="L438" s="98" t="s">
        <v>73</v>
      </c>
      <c r="M438" s="98">
        <v>2</v>
      </c>
      <c r="N438" s="98" t="s">
        <v>32</v>
      </c>
      <c r="O438" s="4" t="s">
        <v>33</v>
      </c>
      <c r="P438" s="23" t="s">
        <v>34</v>
      </c>
      <c r="Q438" s="24">
        <v>0.13</v>
      </c>
      <c r="R438" s="33">
        <f t="shared" si="48"/>
        <v>23.8938053097345</v>
      </c>
      <c r="S438" s="33">
        <f t="shared" si="50"/>
        <v>47.787610619469</v>
      </c>
      <c r="T438" s="107">
        <v>27</v>
      </c>
      <c r="U438" s="34">
        <f t="shared" si="51"/>
        <v>54</v>
      </c>
      <c r="V438" s="33">
        <f t="shared" si="49"/>
        <v>6.212389380531</v>
      </c>
      <c r="W438" s="33">
        <f t="shared" si="52"/>
        <v>6.21238938053097</v>
      </c>
      <c r="X438" s="33">
        <f t="shared" si="47"/>
        <v>-2.66453525910038e-14</v>
      </c>
      <c r="Y438" s="4" t="s">
        <v>35</v>
      </c>
      <c r="Z438" s="4" t="s">
        <v>1008</v>
      </c>
      <c r="AD438"/>
      <c r="AE438"/>
    </row>
    <row r="439" spans="1:31">
      <c r="A439" s="15">
        <v>45754</v>
      </c>
      <c r="C439" s="7" t="s">
        <v>53</v>
      </c>
      <c r="D439" s="15" t="s">
        <v>77</v>
      </c>
      <c r="E439" s="106"/>
      <c r="F439" s="98" t="s">
        <v>1090</v>
      </c>
      <c r="G439" s="4"/>
      <c r="H439" s="17" t="s">
        <v>463</v>
      </c>
      <c r="I439" s="100" t="s">
        <v>1091</v>
      </c>
      <c r="J439" s="100" t="s">
        <v>1092</v>
      </c>
      <c r="L439" s="98" t="s">
        <v>73</v>
      </c>
      <c r="M439" s="98">
        <v>10</v>
      </c>
      <c r="N439" s="98" t="s">
        <v>32</v>
      </c>
      <c r="O439" s="4" t="s">
        <v>33</v>
      </c>
      <c r="P439" s="23" t="s">
        <v>34</v>
      </c>
      <c r="Q439" s="24">
        <v>0.13</v>
      </c>
      <c r="R439" s="33">
        <f t="shared" si="48"/>
        <v>136.283185840708</v>
      </c>
      <c r="S439" s="33">
        <f t="shared" si="50"/>
        <v>1362.83185840708</v>
      </c>
      <c r="T439" s="107">
        <v>154</v>
      </c>
      <c r="U439" s="34">
        <f t="shared" si="51"/>
        <v>1540</v>
      </c>
      <c r="V439" s="33">
        <f t="shared" si="49"/>
        <v>177.16814159292</v>
      </c>
      <c r="W439" s="33">
        <f t="shared" si="52"/>
        <v>177.16814159292</v>
      </c>
      <c r="X439" s="33">
        <f t="shared" si="47"/>
        <v>4.54747350886464e-13</v>
      </c>
      <c r="Y439" s="4" t="s">
        <v>35</v>
      </c>
      <c r="Z439" s="4" t="s">
        <v>1008</v>
      </c>
      <c r="AD439"/>
      <c r="AE439"/>
    </row>
    <row r="440" spans="1:31">
      <c r="A440" s="15">
        <v>45754</v>
      </c>
      <c r="C440" s="7" t="s">
        <v>53</v>
      </c>
      <c r="D440" s="15" t="s">
        <v>77</v>
      </c>
      <c r="E440" s="106"/>
      <c r="F440" s="98" t="s">
        <v>1093</v>
      </c>
      <c r="G440" s="4"/>
      <c r="H440" s="17" t="s">
        <v>463</v>
      </c>
      <c r="I440" s="100" t="s">
        <v>1094</v>
      </c>
      <c r="J440" s="100" t="s">
        <v>1095</v>
      </c>
      <c r="L440" s="98" t="s">
        <v>73</v>
      </c>
      <c r="M440" s="98">
        <v>2</v>
      </c>
      <c r="N440" s="98" t="s">
        <v>32</v>
      </c>
      <c r="O440" s="4" t="s">
        <v>33</v>
      </c>
      <c r="P440" s="23" t="s">
        <v>34</v>
      </c>
      <c r="Q440" s="24">
        <v>0.13</v>
      </c>
      <c r="R440" s="33">
        <f t="shared" si="48"/>
        <v>128.318584070796</v>
      </c>
      <c r="S440" s="33">
        <f t="shared" si="50"/>
        <v>256.637168141593</v>
      </c>
      <c r="T440" s="107">
        <v>145</v>
      </c>
      <c r="U440" s="34">
        <f t="shared" si="51"/>
        <v>290</v>
      </c>
      <c r="V440" s="33">
        <f t="shared" si="49"/>
        <v>33.362831858407</v>
      </c>
      <c r="W440" s="33">
        <f t="shared" si="52"/>
        <v>33.3628318584071</v>
      </c>
      <c r="X440" s="33">
        <f t="shared" si="47"/>
        <v>9.2370555648813e-14</v>
      </c>
      <c r="Y440" s="4" t="s">
        <v>35</v>
      </c>
      <c r="Z440" s="4" t="s">
        <v>1008</v>
      </c>
      <c r="AD440"/>
      <c r="AE440"/>
    </row>
    <row r="441" spans="1:31">
      <c r="A441" s="15">
        <v>45754</v>
      </c>
      <c r="C441" s="7" t="s">
        <v>53</v>
      </c>
      <c r="D441" s="15" t="s">
        <v>77</v>
      </c>
      <c r="E441" s="106"/>
      <c r="F441" s="98" t="s">
        <v>162</v>
      </c>
      <c r="G441" s="4"/>
      <c r="H441" s="17" t="s">
        <v>463</v>
      </c>
      <c r="I441" s="100" t="s">
        <v>108</v>
      </c>
      <c r="J441" s="100" t="s">
        <v>163</v>
      </c>
      <c r="L441" s="98" t="s">
        <v>73</v>
      </c>
      <c r="M441" s="98">
        <v>10</v>
      </c>
      <c r="N441" s="98" t="s">
        <v>32</v>
      </c>
      <c r="O441" s="4" t="s">
        <v>33</v>
      </c>
      <c r="P441" s="23" t="s">
        <v>34</v>
      </c>
      <c r="Q441" s="24">
        <v>0.13</v>
      </c>
      <c r="R441" s="33">
        <f t="shared" si="48"/>
        <v>7.52212389380531</v>
      </c>
      <c r="S441" s="33">
        <f t="shared" si="50"/>
        <v>75.2212389380531</v>
      </c>
      <c r="T441" s="107">
        <v>8.5</v>
      </c>
      <c r="U441" s="34">
        <f t="shared" si="51"/>
        <v>85</v>
      </c>
      <c r="V441" s="33">
        <f t="shared" si="49"/>
        <v>9.77876106194689</v>
      </c>
      <c r="W441" s="33">
        <f t="shared" si="52"/>
        <v>9.7787610619469</v>
      </c>
      <c r="X441" s="33">
        <f t="shared" si="47"/>
        <v>0</v>
      </c>
      <c r="Y441" s="4" t="s">
        <v>35</v>
      </c>
      <c r="Z441" s="4" t="s">
        <v>1008</v>
      </c>
      <c r="AD441"/>
      <c r="AE441"/>
    </row>
    <row r="442" spans="1:31">
      <c r="A442" s="15">
        <v>45754</v>
      </c>
      <c r="C442" s="7" t="s">
        <v>53</v>
      </c>
      <c r="D442" s="15" t="s">
        <v>77</v>
      </c>
      <c r="E442" s="106"/>
      <c r="F442" s="98" t="s">
        <v>1096</v>
      </c>
      <c r="G442" s="4"/>
      <c r="H442" s="17" t="s">
        <v>463</v>
      </c>
      <c r="I442" s="100" t="s">
        <v>459</v>
      </c>
      <c r="J442" s="100" t="s">
        <v>1097</v>
      </c>
      <c r="L442" s="98" t="s">
        <v>73</v>
      </c>
      <c r="M442" s="98">
        <v>10</v>
      </c>
      <c r="N442" s="98" t="s">
        <v>32</v>
      </c>
      <c r="O442" s="4" t="s">
        <v>33</v>
      </c>
      <c r="P442" s="23" t="s">
        <v>34</v>
      </c>
      <c r="Q442" s="24">
        <v>0.13</v>
      </c>
      <c r="R442" s="33">
        <f t="shared" si="48"/>
        <v>182.300884955752</v>
      </c>
      <c r="S442" s="33">
        <f t="shared" si="50"/>
        <v>1823.00884955752</v>
      </c>
      <c r="T442" s="107">
        <v>206</v>
      </c>
      <c r="U442" s="34">
        <f t="shared" si="51"/>
        <v>2060</v>
      </c>
      <c r="V442" s="33">
        <f t="shared" si="49"/>
        <v>236.99115044248</v>
      </c>
      <c r="W442" s="33">
        <f t="shared" si="52"/>
        <v>236.991150442478</v>
      </c>
      <c r="X442" s="33">
        <f t="shared" si="47"/>
        <v>-2.01794136955868e-12</v>
      </c>
      <c r="Y442" s="4" t="s">
        <v>35</v>
      </c>
      <c r="Z442" s="4" t="s">
        <v>1008</v>
      </c>
      <c r="AD442"/>
      <c r="AE442"/>
    </row>
    <row r="443" spans="1:31">
      <c r="A443" s="15">
        <v>45763</v>
      </c>
      <c r="C443" s="7" t="s">
        <v>53</v>
      </c>
      <c r="D443" s="15" t="s">
        <v>77</v>
      </c>
      <c r="E443" s="106">
        <v>7999</v>
      </c>
      <c r="F443" s="98" t="s">
        <v>1098</v>
      </c>
      <c r="H443" s="17" t="s">
        <v>463</v>
      </c>
      <c r="I443" s="100" t="s">
        <v>1099</v>
      </c>
      <c r="J443" s="100" t="s">
        <v>1100</v>
      </c>
      <c r="L443" s="98" t="s">
        <v>73</v>
      </c>
      <c r="M443" s="98">
        <v>10</v>
      </c>
      <c r="N443" s="98" t="s">
        <v>99</v>
      </c>
      <c r="O443" s="4" t="s">
        <v>33</v>
      </c>
      <c r="P443" s="23" t="s">
        <v>34</v>
      </c>
      <c r="Q443" s="24">
        <v>0.13</v>
      </c>
      <c r="R443" s="33">
        <f t="shared" si="48"/>
        <v>7.07964601769912</v>
      </c>
      <c r="S443" s="33">
        <f t="shared" si="50"/>
        <v>70.7964601769912</v>
      </c>
      <c r="T443" s="107">
        <v>8</v>
      </c>
      <c r="U443" s="34">
        <f t="shared" si="51"/>
        <v>80</v>
      </c>
      <c r="V443" s="33">
        <f t="shared" si="49"/>
        <v>9.2035398230088</v>
      </c>
      <c r="W443" s="33">
        <f t="shared" si="52"/>
        <v>9.20353982300885</v>
      </c>
      <c r="X443" s="33">
        <f t="shared" si="47"/>
        <v>5.32907051820075e-14</v>
      </c>
      <c r="Y443" s="4" t="s">
        <v>35</v>
      </c>
      <c r="Z443" s="4" t="s">
        <v>1008</v>
      </c>
      <c r="AD443"/>
      <c r="AE443"/>
    </row>
    <row r="444" spans="1:31">
      <c r="A444" s="15">
        <v>45765</v>
      </c>
      <c r="C444" s="7" t="s">
        <v>53</v>
      </c>
      <c r="D444" s="15" t="s">
        <v>77</v>
      </c>
      <c r="E444" s="106">
        <v>7999</v>
      </c>
      <c r="F444" s="98" t="s">
        <v>1101</v>
      </c>
      <c r="H444" s="17" t="s">
        <v>463</v>
      </c>
      <c r="I444" s="4" t="s">
        <v>684</v>
      </c>
      <c r="J444" s="4" t="s">
        <v>1102</v>
      </c>
      <c r="L444" s="98" t="s">
        <v>73</v>
      </c>
      <c r="M444" s="98">
        <v>50</v>
      </c>
      <c r="N444" s="98" t="s">
        <v>32</v>
      </c>
      <c r="O444" s="4" t="s">
        <v>33</v>
      </c>
      <c r="P444" s="23" t="s">
        <v>34</v>
      </c>
      <c r="Q444" s="24">
        <v>0.13</v>
      </c>
      <c r="R444" s="33">
        <f t="shared" si="48"/>
        <v>4.86725663716814</v>
      </c>
      <c r="S444" s="33">
        <f t="shared" si="50"/>
        <v>243.362831858407</v>
      </c>
      <c r="T444" s="107">
        <v>5.5</v>
      </c>
      <c r="U444" s="34">
        <f t="shared" si="51"/>
        <v>275</v>
      </c>
      <c r="V444" s="33">
        <f t="shared" si="49"/>
        <v>31.637168141593</v>
      </c>
      <c r="W444" s="33">
        <f t="shared" si="52"/>
        <v>31.6371681415929</v>
      </c>
      <c r="X444" s="33">
        <f t="shared" si="47"/>
        <v>-8.88178419700125e-14</v>
      </c>
      <c r="Y444" s="4" t="s">
        <v>35</v>
      </c>
      <c r="Z444" s="4" t="s">
        <v>1008</v>
      </c>
      <c r="AD444"/>
      <c r="AE444"/>
    </row>
    <row r="445" spans="1:31">
      <c r="A445" s="15">
        <v>45765</v>
      </c>
      <c r="C445" s="7" t="s">
        <v>53</v>
      </c>
      <c r="D445" s="15" t="s">
        <v>77</v>
      </c>
      <c r="E445" s="106">
        <v>7999</v>
      </c>
      <c r="F445" s="98" t="s">
        <v>416</v>
      </c>
      <c r="H445" s="17" t="s">
        <v>463</v>
      </c>
      <c r="I445" s="4" t="s">
        <v>349</v>
      </c>
      <c r="J445" s="4" t="s">
        <v>417</v>
      </c>
      <c r="L445" s="98" t="s">
        <v>73</v>
      </c>
      <c r="M445" s="4">
        <v>50</v>
      </c>
      <c r="N445" s="98" t="s">
        <v>32</v>
      </c>
      <c r="O445" s="4" t="s">
        <v>33</v>
      </c>
      <c r="P445" s="23" t="s">
        <v>34</v>
      </c>
      <c r="Q445" s="24">
        <v>0.13</v>
      </c>
      <c r="R445" s="33">
        <f t="shared" si="48"/>
        <v>9.29203539823009</v>
      </c>
      <c r="S445" s="33">
        <f t="shared" si="50"/>
        <v>464.601769911504</v>
      </c>
      <c r="T445" s="107">
        <v>10.5</v>
      </c>
      <c r="U445" s="34">
        <f t="shared" si="51"/>
        <v>525</v>
      </c>
      <c r="V445" s="33">
        <f t="shared" si="49"/>
        <v>60.398230088496</v>
      </c>
      <c r="W445" s="33">
        <f t="shared" si="52"/>
        <v>60.3982300884956</v>
      </c>
      <c r="X445" s="33">
        <f t="shared" si="47"/>
        <v>-4.19220214098459e-13</v>
      </c>
      <c r="Y445" s="4" t="s">
        <v>35</v>
      </c>
      <c r="Z445" s="4" t="s">
        <v>1008</v>
      </c>
      <c r="AD445"/>
      <c r="AE445"/>
    </row>
    <row r="446" spans="1:31">
      <c r="A446" s="15">
        <v>45765</v>
      </c>
      <c r="C446" s="7" t="s">
        <v>53</v>
      </c>
      <c r="D446" s="15" t="s">
        <v>77</v>
      </c>
      <c r="E446" s="106">
        <v>7999</v>
      </c>
      <c r="F446" s="98" t="s">
        <v>545</v>
      </c>
      <c r="H446" s="17" t="s">
        <v>463</v>
      </c>
      <c r="I446" s="4" t="s">
        <v>546</v>
      </c>
      <c r="J446" s="4" t="s">
        <v>872</v>
      </c>
      <c r="L446" s="98" t="s">
        <v>73</v>
      </c>
      <c r="M446" s="4">
        <v>200</v>
      </c>
      <c r="N446" s="98" t="s">
        <v>32</v>
      </c>
      <c r="O446" s="4" t="s">
        <v>33</v>
      </c>
      <c r="P446" s="23" t="s">
        <v>34</v>
      </c>
      <c r="Q446" s="24">
        <v>0.13</v>
      </c>
      <c r="R446" s="33">
        <f t="shared" si="48"/>
        <v>3.36283185840708</v>
      </c>
      <c r="S446" s="33">
        <f t="shared" si="50"/>
        <v>672.566371681416</v>
      </c>
      <c r="T446" s="107">
        <v>3.8</v>
      </c>
      <c r="U446" s="34">
        <f t="shared" si="51"/>
        <v>760</v>
      </c>
      <c r="V446" s="33">
        <f t="shared" si="49"/>
        <v>87.4336283185841</v>
      </c>
      <c r="W446" s="33">
        <f t="shared" si="52"/>
        <v>87.4336283185841</v>
      </c>
      <c r="X446" s="33">
        <f t="shared" si="47"/>
        <v>0</v>
      </c>
      <c r="Y446" s="4" t="s">
        <v>35</v>
      </c>
      <c r="Z446" s="4" t="s">
        <v>1008</v>
      </c>
      <c r="AD446"/>
      <c r="AE446"/>
    </row>
    <row r="447" spans="1:31">
      <c r="A447" s="15">
        <v>45765</v>
      </c>
      <c r="C447" s="7" t="s">
        <v>53</v>
      </c>
      <c r="D447" s="15" t="s">
        <v>77</v>
      </c>
      <c r="E447" s="106">
        <v>7999</v>
      </c>
      <c r="F447" s="98" t="s">
        <v>1103</v>
      </c>
      <c r="H447" s="17" t="s">
        <v>463</v>
      </c>
      <c r="I447" s="4" t="s">
        <v>338</v>
      </c>
      <c r="J447" s="4" t="s">
        <v>1104</v>
      </c>
      <c r="L447" s="98" t="s">
        <v>73</v>
      </c>
      <c r="M447" s="4">
        <v>150</v>
      </c>
      <c r="N447" s="98" t="s">
        <v>32</v>
      </c>
      <c r="O447" s="4" t="s">
        <v>33</v>
      </c>
      <c r="P447" s="23" t="s">
        <v>34</v>
      </c>
      <c r="Q447" s="24">
        <v>0.13</v>
      </c>
      <c r="R447" s="33">
        <f t="shared" si="48"/>
        <v>0.486725663716814</v>
      </c>
      <c r="S447" s="33">
        <f t="shared" si="50"/>
        <v>73.0088495575221</v>
      </c>
      <c r="T447" s="107">
        <v>0.55</v>
      </c>
      <c r="U447" s="34">
        <f t="shared" si="51"/>
        <v>82.5</v>
      </c>
      <c r="V447" s="33">
        <f t="shared" si="49"/>
        <v>9.4911504424779</v>
      </c>
      <c r="W447" s="33">
        <f t="shared" si="52"/>
        <v>9.49115044247788</v>
      </c>
      <c r="X447" s="33">
        <f t="shared" si="47"/>
        <v>-2.48689957516035e-14</v>
      </c>
      <c r="Y447" s="4" t="s">
        <v>35</v>
      </c>
      <c r="Z447" s="4" t="s">
        <v>1008</v>
      </c>
      <c r="AD447"/>
      <c r="AE447"/>
    </row>
    <row r="448" spans="1:31">
      <c r="A448" s="15">
        <v>45765</v>
      </c>
      <c r="C448" s="7" t="s">
        <v>53</v>
      </c>
      <c r="D448" s="15" t="s">
        <v>77</v>
      </c>
      <c r="E448" s="106">
        <v>7999</v>
      </c>
      <c r="F448" s="98" t="s">
        <v>740</v>
      </c>
      <c r="H448" s="17" t="s">
        <v>463</v>
      </c>
      <c r="I448" s="4" t="s">
        <v>338</v>
      </c>
      <c r="J448" s="4" t="s">
        <v>741</v>
      </c>
      <c r="L448" s="98" t="s">
        <v>73</v>
      </c>
      <c r="M448" s="4">
        <v>200</v>
      </c>
      <c r="N448" s="98" t="s">
        <v>32</v>
      </c>
      <c r="O448" s="4" t="s">
        <v>33</v>
      </c>
      <c r="P448" s="23" t="s">
        <v>34</v>
      </c>
      <c r="Q448" s="24">
        <v>0.13</v>
      </c>
      <c r="R448" s="33">
        <f t="shared" si="48"/>
        <v>0.176991150442478</v>
      </c>
      <c r="S448" s="33">
        <f t="shared" si="50"/>
        <v>35.3982300884956</v>
      </c>
      <c r="T448" s="107">
        <v>0.2</v>
      </c>
      <c r="U448" s="34">
        <f t="shared" si="51"/>
        <v>40</v>
      </c>
      <c r="V448" s="33">
        <f t="shared" si="49"/>
        <v>4.6017699115044</v>
      </c>
      <c r="W448" s="33">
        <f t="shared" si="52"/>
        <v>4.60176991150443</v>
      </c>
      <c r="X448" s="33">
        <f t="shared" si="47"/>
        <v>2.75335310107039e-14</v>
      </c>
      <c r="Y448" s="4" t="s">
        <v>35</v>
      </c>
      <c r="Z448" s="4" t="s">
        <v>1008</v>
      </c>
      <c r="AD448"/>
      <c r="AE448"/>
    </row>
    <row r="449" spans="1:31">
      <c r="A449" s="15">
        <v>45765</v>
      </c>
      <c r="C449" s="7" t="s">
        <v>53</v>
      </c>
      <c r="D449" s="15" t="s">
        <v>77</v>
      </c>
      <c r="E449" s="106">
        <v>7999</v>
      </c>
      <c r="F449" s="98" t="s">
        <v>1105</v>
      </c>
      <c r="H449" s="17" t="s">
        <v>463</v>
      </c>
      <c r="I449" s="4" t="s">
        <v>425</v>
      </c>
      <c r="J449" s="4" t="s">
        <v>1106</v>
      </c>
      <c r="L449" s="98" t="s">
        <v>73</v>
      </c>
      <c r="M449" s="4">
        <v>150</v>
      </c>
      <c r="N449" s="98" t="s">
        <v>32</v>
      </c>
      <c r="O449" s="4" t="s">
        <v>33</v>
      </c>
      <c r="P449" s="23" t="s">
        <v>34</v>
      </c>
      <c r="Q449" s="24">
        <v>0.13</v>
      </c>
      <c r="R449" s="33">
        <f t="shared" si="48"/>
        <v>0.884955752212389</v>
      </c>
      <c r="S449" s="33">
        <f t="shared" si="50"/>
        <v>132.743362831858</v>
      </c>
      <c r="T449" s="107">
        <v>1</v>
      </c>
      <c r="U449" s="34">
        <f t="shared" si="51"/>
        <v>150</v>
      </c>
      <c r="V449" s="33">
        <f t="shared" si="49"/>
        <v>17.256637168142</v>
      </c>
      <c r="W449" s="33">
        <f t="shared" si="52"/>
        <v>17.2566371681416</v>
      </c>
      <c r="X449" s="33">
        <f t="shared" ref="X449:X512" si="53">W449-V449</f>
        <v>-3.97903932025656e-13</v>
      </c>
      <c r="Y449" s="4" t="s">
        <v>35</v>
      </c>
      <c r="Z449" s="4" t="s">
        <v>1008</v>
      </c>
      <c r="AD449"/>
      <c r="AE449"/>
    </row>
    <row r="450" spans="1:31">
      <c r="A450" s="15">
        <v>45765</v>
      </c>
      <c r="C450" s="7" t="s">
        <v>53</v>
      </c>
      <c r="D450" s="15" t="s">
        <v>77</v>
      </c>
      <c r="E450" s="106">
        <v>7999</v>
      </c>
      <c r="F450" s="98" t="s">
        <v>1107</v>
      </c>
      <c r="H450" s="17" t="s">
        <v>463</v>
      </c>
      <c r="I450" s="4" t="s">
        <v>321</v>
      </c>
      <c r="J450" s="4" t="s">
        <v>1108</v>
      </c>
      <c r="L450" s="98" t="s">
        <v>73</v>
      </c>
      <c r="M450" s="4">
        <v>500</v>
      </c>
      <c r="N450" s="98" t="s">
        <v>32</v>
      </c>
      <c r="O450" s="4" t="s">
        <v>33</v>
      </c>
      <c r="P450" s="23" t="s">
        <v>34</v>
      </c>
      <c r="Q450" s="24">
        <v>0.13</v>
      </c>
      <c r="R450" s="33">
        <f t="shared" ref="R450:R513" si="54">T450/(1+Q450)</f>
        <v>0.442477876106195</v>
      </c>
      <c r="S450" s="33">
        <f t="shared" ref="S450:S513" si="55">R450*M450</f>
        <v>221.238938053097</v>
      </c>
      <c r="T450" s="107">
        <v>0.5</v>
      </c>
      <c r="U450" s="34">
        <f t="shared" si="51"/>
        <v>250</v>
      </c>
      <c r="V450" s="33">
        <f t="shared" ref="V450:V513" si="56">U450-S450</f>
        <v>28.7610619469027</v>
      </c>
      <c r="W450" s="33">
        <f t="shared" si="52"/>
        <v>28.7610619469027</v>
      </c>
      <c r="X450" s="33">
        <f t="shared" si="53"/>
        <v>0</v>
      </c>
      <c r="Y450" s="4" t="s">
        <v>35</v>
      </c>
      <c r="Z450" s="4" t="s">
        <v>1008</v>
      </c>
      <c r="AD450"/>
      <c r="AE450"/>
    </row>
    <row r="451" spans="1:31">
      <c r="A451" s="15">
        <v>45771</v>
      </c>
      <c r="B451" s="15"/>
      <c r="C451" s="7" t="s">
        <v>27</v>
      </c>
      <c r="D451" s="15" t="s">
        <v>27</v>
      </c>
      <c r="E451" s="106"/>
      <c r="F451" s="15"/>
      <c r="H451" s="17" t="s">
        <v>463</v>
      </c>
      <c r="I451" s="4" t="s">
        <v>43</v>
      </c>
      <c r="J451" s="4" t="s">
        <v>47</v>
      </c>
      <c r="L451" s="4" t="s">
        <v>42</v>
      </c>
      <c r="M451" s="4">
        <v>1</v>
      </c>
      <c r="N451" s="4" t="s">
        <v>32</v>
      </c>
      <c r="O451" s="4" t="s">
        <v>33</v>
      </c>
      <c r="P451" s="23" t="s">
        <v>34</v>
      </c>
      <c r="Q451" s="24">
        <v>0.13</v>
      </c>
      <c r="R451" s="33">
        <f t="shared" si="54"/>
        <v>278.761061946903</v>
      </c>
      <c r="S451" s="33">
        <f t="shared" si="55"/>
        <v>278.761061946903</v>
      </c>
      <c r="T451" s="107">
        <v>315</v>
      </c>
      <c r="U451" s="34">
        <f>M451*T451</f>
        <v>315</v>
      </c>
      <c r="V451" s="33">
        <f t="shared" si="56"/>
        <v>36.2389380530973</v>
      </c>
      <c r="W451" s="33">
        <f t="shared" si="52"/>
        <v>36.2389380530973</v>
      </c>
      <c r="X451" s="33">
        <f t="shared" si="53"/>
        <v>0</v>
      </c>
      <c r="Y451" s="4" t="s">
        <v>35</v>
      </c>
      <c r="Z451" s="4" t="s">
        <v>1008</v>
      </c>
      <c r="AD451"/>
      <c r="AE451"/>
    </row>
    <row r="452" spans="4:31">
      <c r="D452" s="15"/>
      <c r="E452" s="106"/>
      <c r="P452" s="23"/>
      <c r="R452" s="33">
        <f t="shared" si="54"/>
        <v>0</v>
      </c>
      <c r="S452" s="33">
        <f t="shared" si="55"/>
        <v>0</v>
      </c>
      <c r="U452" s="34">
        <f t="shared" si="51"/>
        <v>0</v>
      </c>
      <c r="V452" s="33">
        <f t="shared" si="56"/>
        <v>0</v>
      </c>
      <c r="W452" s="33">
        <f t="shared" si="52"/>
        <v>0</v>
      </c>
      <c r="X452" s="33">
        <f t="shared" si="53"/>
        <v>0</v>
      </c>
      <c r="AD452"/>
      <c r="AE452"/>
    </row>
    <row r="453" spans="4:31">
      <c r="D453" s="15"/>
      <c r="E453" s="106"/>
      <c r="P453" s="23"/>
      <c r="R453" s="33">
        <f t="shared" si="54"/>
        <v>0</v>
      </c>
      <c r="S453" s="33">
        <f t="shared" si="55"/>
        <v>0</v>
      </c>
      <c r="U453" s="34">
        <f t="shared" si="51"/>
        <v>0</v>
      </c>
      <c r="V453" s="33">
        <f t="shared" si="56"/>
        <v>0</v>
      </c>
      <c r="W453" s="33">
        <f t="shared" si="52"/>
        <v>0</v>
      </c>
      <c r="X453" s="33">
        <f t="shared" si="53"/>
        <v>0</v>
      </c>
      <c r="AD453"/>
      <c r="AE453"/>
    </row>
    <row r="454" spans="4:31">
      <c r="D454" s="15"/>
      <c r="E454" s="106"/>
      <c r="P454" s="23"/>
      <c r="R454" s="33">
        <f t="shared" si="54"/>
        <v>0</v>
      </c>
      <c r="S454" s="33">
        <f t="shared" si="55"/>
        <v>0</v>
      </c>
      <c r="U454" s="34">
        <f t="shared" si="51"/>
        <v>0</v>
      </c>
      <c r="V454" s="33">
        <f t="shared" si="56"/>
        <v>0</v>
      </c>
      <c r="W454" s="33">
        <f t="shared" si="52"/>
        <v>0</v>
      </c>
      <c r="X454" s="33">
        <f t="shared" si="53"/>
        <v>0</v>
      </c>
      <c r="AD454"/>
      <c r="AE454"/>
    </row>
    <row r="455" spans="4:31">
      <c r="D455" s="15"/>
      <c r="E455" s="106"/>
      <c r="P455" s="23"/>
      <c r="R455" s="33">
        <f t="shared" si="54"/>
        <v>0</v>
      </c>
      <c r="S455" s="33">
        <f t="shared" si="55"/>
        <v>0</v>
      </c>
      <c r="U455" s="34">
        <f t="shared" si="51"/>
        <v>0</v>
      </c>
      <c r="V455" s="33">
        <f t="shared" si="56"/>
        <v>0</v>
      </c>
      <c r="W455" s="33">
        <f t="shared" si="52"/>
        <v>0</v>
      </c>
      <c r="X455" s="33">
        <f t="shared" si="53"/>
        <v>0</v>
      </c>
      <c r="AD455"/>
      <c r="AE455"/>
    </row>
    <row r="456" spans="4:31">
      <c r="D456" s="15"/>
      <c r="E456" s="106"/>
      <c r="P456" s="23"/>
      <c r="R456" s="33">
        <f t="shared" si="54"/>
        <v>0</v>
      </c>
      <c r="S456" s="33">
        <f t="shared" si="55"/>
        <v>0</v>
      </c>
      <c r="U456" s="34">
        <f t="shared" si="51"/>
        <v>0</v>
      </c>
      <c r="V456" s="33">
        <f t="shared" si="56"/>
        <v>0</v>
      </c>
      <c r="W456" s="33">
        <f t="shared" si="52"/>
        <v>0</v>
      </c>
      <c r="X456" s="33">
        <f t="shared" si="53"/>
        <v>0</v>
      </c>
      <c r="AD456"/>
      <c r="AE456"/>
    </row>
    <row r="457" spans="4:31">
      <c r="D457" s="15"/>
      <c r="E457" s="106"/>
      <c r="P457" s="23"/>
      <c r="R457" s="33">
        <f t="shared" si="54"/>
        <v>0</v>
      </c>
      <c r="S457" s="33">
        <f t="shared" si="55"/>
        <v>0</v>
      </c>
      <c r="U457" s="34">
        <f t="shared" si="51"/>
        <v>0</v>
      </c>
      <c r="V457" s="33">
        <f t="shared" si="56"/>
        <v>0</v>
      </c>
      <c r="W457" s="33">
        <f t="shared" si="52"/>
        <v>0</v>
      </c>
      <c r="X457" s="33">
        <f t="shared" si="53"/>
        <v>0</v>
      </c>
      <c r="AD457"/>
      <c r="AE457"/>
    </row>
    <row r="458" spans="4:31">
      <c r="D458" s="15"/>
      <c r="E458" s="106"/>
      <c r="P458" s="23"/>
      <c r="R458" s="33">
        <f t="shared" si="54"/>
        <v>0</v>
      </c>
      <c r="S458" s="33">
        <f t="shared" si="55"/>
        <v>0</v>
      </c>
      <c r="U458" s="34">
        <f t="shared" si="51"/>
        <v>0</v>
      </c>
      <c r="V458" s="33">
        <f t="shared" si="56"/>
        <v>0</v>
      </c>
      <c r="W458" s="33">
        <f t="shared" si="52"/>
        <v>0</v>
      </c>
      <c r="X458" s="33">
        <f t="shared" si="53"/>
        <v>0</v>
      </c>
      <c r="AD458"/>
      <c r="AE458"/>
    </row>
    <row r="459" spans="4:31">
      <c r="D459" s="15"/>
      <c r="E459" s="106"/>
      <c r="P459" s="23"/>
      <c r="R459" s="33">
        <f t="shared" si="54"/>
        <v>0</v>
      </c>
      <c r="S459" s="33">
        <f t="shared" si="55"/>
        <v>0</v>
      </c>
      <c r="U459" s="34">
        <f t="shared" si="51"/>
        <v>0</v>
      </c>
      <c r="V459" s="33">
        <f t="shared" si="56"/>
        <v>0</v>
      </c>
      <c r="W459" s="33">
        <f t="shared" si="52"/>
        <v>0</v>
      </c>
      <c r="X459" s="33">
        <f t="shared" si="53"/>
        <v>0</v>
      </c>
      <c r="AD459"/>
      <c r="AE459"/>
    </row>
    <row r="460" spans="4:31">
      <c r="D460" s="15"/>
      <c r="E460" s="106"/>
      <c r="P460" s="23"/>
      <c r="R460" s="33">
        <f t="shared" si="54"/>
        <v>0</v>
      </c>
      <c r="S460" s="33">
        <f t="shared" si="55"/>
        <v>0</v>
      </c>
      <c r="U460" s="34">
        <f t="shared" si="51"/>
        <v>0</v>
      </c>
      <c r="V460" s="33">
        <f t="shared" si="56"/>
        <v>0</v>
      </c>
      <c r="W460" s="33">
        <f t="shared" si="52"/>
        <v>0</v>
      </c>
      <c r="X460" s="33">
        <f t="shared" si="53"/>
        <v>0</v>
      </c>
      <c r="AD460"/>
      <c r="AE460"/>
    </row>
    <row r="461" spans="4:31">
      <c r="D461" s="15"/>
      <c r="E461" s="106"/>
      <c r="P461" s="23"/>
      <c r="R461" s="33">
        <f t="shared" si="54"/>
        <v>0</v>
      </c>
      <c r="S461" s="33">
        <f t="shared" si="55"/>
        <v>0</v>
      </c>
      <c r="U461" s="34">
        <f t="shared" si="51"/>
        <v>0</v>
      </c>
      <c r="V461" s="33">
        <f t="shared" si="56"/>
        <v>0</v>
      </c>
      <c r="W461" s="33">
        <f t="shared" si="52"/>
        <v>0</v>
      </c>
      <c r="X461" s="33">
        <f t="shared" si="53"/>
        <v>0</v>
      </c>
      <c r="AD461"/>
      <c r="AE461"/>
    </row>
    <row r="462" spans="4:31">
      <c r="D462" s="15"/>
      <c r="E462" s="106"/>
      <c r="P462" s="23"/>
      <c r="R462" s="33">
        <f t="shared" si="54"/>
        <v>0</v>
      </c>
      <c r="S462" s="33">
        <f t="shared" si="55"/>
        <v>0</v>
      </c>
      <c r="U462" s="34">
        <f t="shared" si="51"/>
        <v>0</v>
      </c>
      <c r="V462" s="33">
        <f t="shared" si="56"/>
        <v>0</v>
      </c>
      <c r="W462" s="33">
        <f t="shared" si="52"/>
        <v>0</v>
      </c>
      <c r="X462" s="33">
        <f t="shared" si="53"/>
        <v>0</v>
      </c>
      <c r="AD462"/>
      <c r="AE462"/>
    </row>
    <row r="463" spans="4:31">
      <c r="D463" s="15"/>
      <c r="E463" s="106"/>
      <c r="P463" s="23"/>
      <c r="R463" s="33">
        <f t="shared" si="54"/>
        <v>0</v>
      </c>
      <c r="S463" s="33">
        <f t="shared" si="55"/>
        <v>0</v>
      </c>
      <c r="U463" s="34">
        <f t="shared" si="51"/>
        <v>0</v>
      </c>
      <c r="V463" s="33">
        <f t="shared" si="56"/>
        <v>0</v>
      </c>
      <c r="W463" s="33">
        <f t="shared" si="52"/>
        <v>0</v>
      </c>
      <c r="X463" s="33">
        <f t="shared" si="53"/>
        <v>0</v>
      </c>
      <c r="AD463"/>
      <c r="AE463"/>
    </row>
    <row r="464" spans="4:31">
      <c r="D464" s="15"/>
      <c r="E464" s="106"/>
      <c r="P464" s="23"/>
      <c r="R464" s="33">
        <f t="shared" si="54"/>
        <v>0</v>
      </c>
      <c r="S464" s="33">
        <f t="shared" si="55"/>
        <v>0</v>
      </c>
      <c r="U464" s="34">
        <f t="shared" si="51"/>
        <v>0</v>
      </c>
      <c r="V464" s="33">
        <f t="shared" si="56"/>
        <v>0</v>
      </c>
      <c r="W464" s="33">
        <f t="shared" si="52"/>
        <v>0</v>
      </c>
      <c r="X464" s="33">
        <f t="shared" si="53"/>
        <v>0</v>
      </c>
      <c r="AD464"/>
      <c r="AE464"/>
    </row>
    <row r="465" spans="4:31">
      <c r="D465" s="15"/>
      <c r="E465" s="106"/>
      <c r="P465" s="23"/>
      <c r="R465" s="33">
        <f t="shared" si="54"/>
        <v>0</v>
      </c>
      <c r="S465" s="33">
        <f t="shared" si="55"/>
        <v>0</v>
      </c>
      <c r="U465" s="34">
        <f t="shared" si="51"/>
        <v>0</v>
      </c>
      <c r="V465" s="33">
        <f t="shared" si="56"/>
        <v>0</v>
      </c>
      <c r="W465" s="33">
        <f t="shared" si="52"/>
        <v>0</v>
      </c>
      <c r="X465" s="33">
        <f t="shared" si="53"/>
        <v>0</v>
      </c>
      <c r="AD465"/>
      <c r="AE465"/>
    </row>
    <row r="466" spans="4:31">
      <c r="D466" s="15"/>
      <c r="E466" s="106"/>
      <c r="P466" s="23"/>
      <c r="R466" s="33">
        <f t="shared" si="54"/>
        <v>0</v>
      </c>
      <c r="S466" s="33">
        <f t="shared" si="55"/>
        <v>0</v>
      </c>
      <c r="U466" s="34">
        <f t="shared" si="51"/>
        <v>0</v>
      </c>
      <c r="V466" s="33">
        <f t="shared" si="56"/>
        <v>0</v>
      </c>
      <c r="W466" s="33">
        <f t="shared" si="52"/>
        <v>0</v>
      </c>
      <c r="X466" s="33">
        <f t="shared" si="53"/>
        <v>0</v>
      </c>
      <c r="AD466"/>
      <c r="AE466"/>
    </row>
    <row r="467" spans="4:31">
      <c r="D467" s="15"/>
      <c r="E467" s="106"/>
      <c r="P467" s="23"/>
      <c r="R467" s="33">
        <f t="shared" si="54"/>
        <v>0</v>
      </c>
      <c r="S467" s="33">
        <f t="shared" si="55"/>
        <v>0</v>
      </c>
      <c r="U467" s="34">
        <f t="shared" si="51"/>
        <v>0</v>
      </c>
      <c r="V467" s="33">
        <f t="shared" si="56"/>
        <v>0</v>
      </c>
      <c r="W467" s="33">
        <f t="shared" si="52"/>
        <v>0</v>
      </c>
      <c r="X467" s="33">
        <f t="shared" si="53"/>
        <v>0</v>
      </c>
      <c r="AD467"/>
      <c r="AE467"/>
    </row>
    <row r="468" spans="4:31">
      <c r="D468" s="15"/>
      <c r="E468" s="106"/>
      <c r="P468" s="23"/>
      <c r="R468" s="33">
        <f t="shared" si="54"/>
        <v>0</v>
      </c>
      <c r="S468" s="33">
        <f t="shared" si="55"/>
        <v>0</v>
      </c>
      <c r="U468" s="34">
        <f t="shared" si="51"/>
        <v>0</v>
      </c>
      <c r="V468" s="33">
        <f t="shared" si="56"/>
        <v>0</v>
      </c>
      <c r="W468" s="33">
        <f t="shared" si="52"/>
        <v>0</v>
      </c>
      <c r="X468" s="33">
        <f t="shared" si="53"/>
        <v>0</v>
      </c>
      <c r="AD468"/>
      <c r="AE468"/>
    </row>
    <row r="469" spans="4:31">
      <c r="D469" s="15"/>
      <c r="E469" s="106"/>
      <c r="P469" s="23"/>
      <c r="R469" s="33">
        <f t="shared" si="54"/>
        <v>0</v>
      </c>
      <c r="S469" s="33">
        <f t="shared" si="55"/>
        <v>0</v>
      </c>
      <c r="U469" s="34">
        <f t="shared" si="51"/>
        <v>0</v>
      </c>
      <c r="V469" s="33">
        <f t="shared" si="56"/>
        <v>0</v>
      </c>
      <c r="W469" s="33">
        <f t="shared" si="52"/>
        <v>0</v>
      </c>
      <c r="X469" s="33">
        <f t="shared" si="53"/>
        <v>0</v>
      </c>
      <c r="AD469"/>
      <c r="AE469"/>
    </row>
    <row r="470" spans="4:31">
      <c r="D470" s="15"/>
      <c r="E470" s="106"/>
      <c r="P470" s="23"/>
      <c r="R470" s="33">
        <f t="shared" si="54"/>
        <v>0</v>
      </c>
      <c r="S470" s="33">
        <f t="shared" si="55"/>
        <v>0</v>
      </c>
      <c r="U470" s="34">
        <f t="shared" si="51"/>
        <v>0</v>
      </c>
      <c r="V470" s="33">
        <f t="shared" si="56"/>
        <v>0</v>
      </c>
      <c r="W470" s="33">
        <f t="shared" si="52"/>
        <v>0</v>
      </c>
      <c r="X470" s="33">
        <f t="shared" si="53"/>
        <v>0</v>
      </c>
      <c r="AD470"/>
      <c r="AE470"/>
    </row>
    <row r="471" spans="4:31">
      <c r="D471" s="15"/>
      <c r="E471" s="106"/>
      <c r="P471" s="23"/>
      <c r="R471" s="33">
        <f t="shared" si="54"/>
        <v>0</v>
      </c>
      <c r="S471" s="33">
        <f t="shared" si="55"/>
        <v>0</v>
      </c>
      <c r="U471" s="34">
        <f t="shared" si="51"/>
        <v>0</v>
      </c>
      <c r="V471" s="33">
        <f t="shared" si="56"/>
        <v>0</v>
      </c>
      <c r="W471" s="33">
        <f t="shared" si="52"/>
        <v>0</v>
      </c>
      <c r="X471" s="33">
        <f t="shared" si="53"/>
        <v>0</v>
      </c>
      <c r="AD471"/>
      <c r="AE471"/>
    </row>
    <row r="472" spans="4:31">
      <c r="D472" s="15"/>
      <c r="E472" s="106"/>
      <c r="P472" s="23"/>
      <c r="R472" s="33">
        <f t="shared" si="54"/>
        <v>0</v>
      </c>
      <c r="S472" s="33">
        <f t="shared" si="55"/>
        <v>0</v>
      </c>
      <c r="U472" s="34">
        <f t="shared" si="51"/>
        <v>0</v>
      </c>
      <c r="V472" s="33">
        <f t="shared" si="56"/>
        <v>0</v>
      </c>
      <c r="W472" s="33">
        <f t="shared" si="52"/>
        <v>0</v>
      </c>
      <c r="X472" s="33">
        <f t="shared" si="53"/>
        <v>0</v>
      </c>
      <c r="AD472"/>
      <c r="AE472"/>
    </row>
    <row r="473" spans="4:31">
      <c r="D473" s="15"/>
      <c r="E473" s="106"/>
      <c r="P473" s="23"/>
      <c r="R473" s="33">
        <f t="shared" si="54"/>
        <v>0</v>
      </c>
      <c r="S473" s="33">
        <f t="shared" si="55"/>
        <v>0</v>
      </c>
      <c r="U473" s="34">
        <f t="shared" si="51"/>
        <v>0</v>
      </c>
      <c r="V473" s="33">
        <f t="shared" si="56"/>
        <v>0</v>
      </c>
      <c r="W473" s="33">
        <f t="shared" si="52"/>
        <v>0</v>
      </c>
      <c r="X473" s="33">
        <f t="shared" si="53"/>
        <v>0</v>
      </c>
      <c r="AD473"/>
      <c r="AE473"/>
    </row>
    <row r="474" spans="4:31">
      <c r="D474" s="15"/>
      <c r="E474" s="106"/>
      <c r="P474" s="23"/>
      <c r="R474" s="33">
        <f t="shared" si="54"/>
        <v>0</v>
      </c>
      <c r="S474" s="33">
        <f t="shared" si="55"/>
        <v>0</v>
      </c>
      <c r="U474" s="34">
        <f t="shared" si="51"/>
        <v>0</v>
      </c>
      <c r="V474" s="33">
        <f t="shared" si="56"/>
        <v>0</v>
      </c>
      <c r="W474" s="33">
        <f t="shared" si="52"/>
        <v>0</v>
      </c>
      <c r="X474" s="33">
        <f t="shared" si="53"/>
        <v>0</v>
      </c>
      <c r="AD474"/>
      <c r="AE474"/>
    </row>
    <row r="475" spans="4:31">
      <c r="D475" s="15"/>
      <c r="E475" s="106"/>
      <c r="P475" s="23"/>
      <c r="R475" s="33">
        <f t="shared" si="54"/>
        <v>0</v>
      </c>
      <c r="S475" s="33">
        <f t="shared" si="55"/>
        <v>0</v>
      </c>
      <c r="U475" s="34">
        <f t="shared" ref="U475:U538" si="57">T475*M475</f>
        <v>0</v>
      </c>
      <c r="V475" s="33">
        <f t="shared" si="56"/>
        <v>0</v>
      </c>
      <c r="W475" s="33">
        <f t="shared" si="52"/>
        <v>0</v>
      </c>
      <c r="X475" s="33">
        <f t="shared" si="53"/>
        <v>0</v>
      </c>
      <c r="AD475"/>
      <c r="AE475"/>
    </row>
    <row r="476" spans="4:31">
      <c r="D476" s="15"/>
      <c r="E476" s="106"/>
      <c r="P476" s="23"/>
      <c r="R476" s="33">
        <f t="shared" si="54"/>
        <v>0</v>
      </c>
      <c r="S476" s="33">
        <f t="shared" si="55"/>
        <v>0</v>
      </c>
      <c r="U476" s="34">
        <f t="shared" si="57"/>
        <v>0</v>
      </c>
      <c r="V476" s="33">
        <f t="shared" si="56"/>
        <v>0</v>
      </c>
      <c r="W476" s="33">
        <f t="shared" si="52"/>
        <v>0</v>
      </c>
      <c r="X476" s="33">
        <f t="shared" si="53"/>
        <v>0</v>
      </c>
      <c r="AD476"/>
      <c r="AE476"/>
    </row>
    <row r="477" spans="4:31">
      <c r="D477" s="15"/>
      <c r="E477" s="106"/>
      <c r="P477" s="23"/>
      <c r="R477" s="33">
        <f t="shared" si="54"/>
        <v>0</v>
      </c>
      <c r="S477" s="33">
        <f t="shared" si="55"/>
        <v>0</v>
      </c>
      <c r="U477" s="34">
        <f t="shared" si="57"/>
        <v>0</v>
      </c>
      <c r="V477" s="33">
        <f t="shared" si="56"/>
        <v>0</v>
      </c>
      <c r="W477" s="33">
        <f t="shared" si="52"/>
        <v>0</v>
      </c>
      <c r="X477" s="33">
        <f t="shared" si="53"/>
        <v>0</v>
      </c>
      <c r="AD477"/>
      <c r="AE477"/>
    </row>
    <row r="478" spans="4:31">
      <c r="D478" s="15"/>
      <c r="E478" s="106"/>
      <c r="P478" s="23"/>
      <c r="R478" s="33">
        <f t="shared" si="54"/>
        <v>0</v>
      </c>
      <c r="S478" s="33">
        <f t="shared" si="55"/>
        <v>0</v>
      </c>
      <c r="U478" s="34">
        <f t="shared" si="57"/>
        <v>0</v>
      </c>
      <c r="V478" s="33">
        <f t="shared" si="56"/>
        <v>0</v>
      </c>
      <c r="W478" s="33">
        <f t="shared" si="52"/>
        <v>0</v>
      </c>
      <c r="X478" s="33">
        <f t="shared" si="53"/>
        <v>0</v>
      </c>
      <c r="AD478"/>
      <c r="AE478"/>
    </row>
    <row r="479" spans="4:31">
      <c r="D479" s="15"/>
      <c r="E479" s="106"/>
      <c r="P479" s="23"/>
      <c r="R479" s="33">
        <f t="shared" si="54"/>
        <v>0</v>
      </c>
      <c r="S479" s="33">
        <f t="shared" si="55"/>
        <v>0</v>
      </c>
      <c r="U479" s="34">
        <f t="shared" si="57"/>
        <v>0</v>
      </c>
      <c r="V479" s="33">
        <f t="shared" si="56"/>
        <v>0</v>
      </c>
      <c r="W479" s="33">
        <f t="shared" si="52"/>
        <v>0</v>
      </c>
      <c r="X479" s="33">
        <f t="shared" si="53"/>
        <v>0</v>
      </c>
      <c r="AD479"/>
      <c r="AE479"/>
    </row>
    <row r="480" spans="4:31">
      <c r="D480" s="15"/>
      <c r="E480" s="106"/>
      <c r="P480" s="23"/>
      <c r="R480" s="33">
        <f t="shared" si="54"/>
        <v>0</v>
      </c>
      <c r="S480" s="33">
        <f t="shared" si="55"/>
        <v>0</v>
      </c>
      <c r="U480" s="34">
        <f t="shared" si="57"/>
        <v>0</v>
      </c>
      <c r="V480" s="33">
        <f t="shared" si="56"/>
        <v>0</v>
      </c>
      <c r="W480" s="33">
        <f t="shared" si="52"/>
        <v>0</v>
      </c>
      <c r="X480" s="33">
        <f t="shared" si="53"/>
        <v>0</v>
      </c>
      <c r="AD480"/>
      <c r="AE480"/>
    </row>
    <row r="481" spans="4:31">
      <c r="D481" s="15"/>
      <c r="E481" s="106"/>
      <c r="P481" s="23"/>
      <c r="R481" s="33">
        <f t="shared" si="54"/>
        <v>0</v>
      </c>
      <c r="S481" s="33">
        <f t="shared" si="55"/>
        <v>0</v>
      </c>
      <c r="U481" s="34">
        <f t="shared" si="57"/>
        <v>0</v>
      </c>
      <c r="V481" s="33">
        <f t="shared" si="56"/>
        <v>0</v>
      </c>
      <c r="W481" s="33">
        <f t="shared" si="52"/>
        <v>0</v>
      </c>
      <c r="X481" s="33">
        <f t="shared" si="53"/>
        <v>0</v>
      </c>
      <c r="AD481"/>
      <c r="AE481"/>
    </row>
    <row r="482" spans="4:31">
      <c r="D482" s="15"/>
      <c r="E482" s="106"/>
      <c r="P482" s="23"/>
      <c r="R482" s="33">
        <f t="shared" si="54"/>
        <v>0</v>
      </c>
      <c r="S482" s="33">
        <f t="shared" si="55"/>
        <v>0</v>
      </c>
      <c r="U482" s="34">
        <f t="shared" si="57"/>
        <v>0</v>
      </c>
      <c r="V482" s="33">
        <f t="shared" si="56"/>
        <v>0</v>
      </c>
      <c r="W482" s="33">
        <f t="shared" si="52"/>
        <v>0</v>
      </c>
      <c r="X482" s="33">
        <f t="shared" si="53"/>
        <v>0</v>
      </c>
      <c r="AD482"/>
      <c r="AE482"/>
    </row>
    <row r="483" spans="4:31">
      <c r="D483" s="15"/>
      <c r="E483" s="106"/>
      <c r="P483" s="23"/>
      <c r="R483" s="33">
        <f t="shared" si="54"/>
        <v>0</v>
      </c>
      <c r="S483" s="33">
        <f t="shared" si="55"/>
        <v>0</v>
      </c>
      <c r="U483" s="34">
        <f t="shared" si="57"/>
        <v>0</v>
      </c>
      <c r="V483" s="33">
        <f t="shared" si="56"/>
        <v>0</v>
      </c>
      <c r="W483" s="33">
        <f t="shared" si="52"/>
        <v>0</v>
      </c>
      <c r="X483" s="33">
        <f t="shared" si="53"/>
        <v>0</v>
      </c>
      <c r="AD483"/>
      <c r="AE483"/>
    </row>
    <row r="484" spans="4:31">
      <c r="D484" s="15"/>
      <c r="E484" s="106"/>
      <c r="P484" s="23"/>
      <c r="R484" s="33">
        <f t="shared" si="54"/>
        <v>0</v>
      </c>
      <c r="S484" s="33">
        <f t="shared" si="55"/>
        <v>0</v>
      </c>
      <c r="U484" s="34">
        <f t="shared" si="57"/>
        <v>0</v>
      </c>
      <c r="V484" s="33">
        <f t="shared" si="56"/>
        <v>0</v>
      </c>
      <c r="W484" s="33">
        <f t="shared" si="52"/>
        <v>0</v>
      </c>
      <c r="X484" s="33">
        <f t="shared" si="53"/>
        <v>0</v>
      </c>
      <c r="AD484"/>
      <c r="AE484"/>
    </row>
    <row r="485" spans="4:31">
      <c r="D485" s="15"/>
      <c r="E485" s="106"/>
      <c r="P485" s="23"/>
      <c r="R485" s="33">
        <f t="shared" si="54"/>
        <v>0</v>
      </c>
      <c r="S485" s="33">
        <f t="shared" si="55"/>
        <v>0</v>
      </c>
      <c r="U485" s="34">
        <f t="shared" si="57"/>
        <v>0</v>
      </c>
      <c r="V485" s="33">
        <f t="shared" si="56"/>
        <v>0</v>
      </c>
      <c r="W485" s="33">
        <f t="shared" si="52"/>
        <v>0</v>
      </c>
      <c r="X485" s="33">
        <f t="shared" si="53"/>
        <v>0</v>
      </c>
      <c r="AD485"/>
      <c r="AE485"/>
    </row>
    <row r="486" spans="4:31">
      <c r="D486" s="15"/>
      <c r="E486" s="106"/>
      <c r="P486" s="23"/>
      <c r="R486" s="33">
        <f t="shared" si="54"/>
        <v>0</v>
      </c>
      <c r="S486" s="33">
        <f t="shared" si="55"/>
        <v>0</v>
      </c>
      <c r="U486" s="34">
        <f t="shared" si="57"/>
        <v>0</v>
      </c>
      <c r="V486" s="33">
        <f t="shared" si="56"/>
        <v>0</v>
      </c>
      <c r="W486" s="33">
        <f t="shared" si="52"/>
        <v>0</v>
      </c>
      <c r="X486" s="33">
        <f t="shared" si="53"/>
        <v>0</v>
      </c>
      <c r="AD486"/>
      <c r="AE486"/>
    </row>
    <row r="487" spans="4:31">
      <c r="D487" s="15"/>
      <c r="E487" s="106"/>
      <c r="P487" s="23"/>
      <c r="R487" s="33">
        <f t="shared" si="54"/>
        <v>0</v>
      </c>
      <c r="S487" s="33">
        <f t="shared" si="55"/>
        <v>0</v>
      </c>
      <c r="U487" s="34">
        <f t="shared" si="57"/>
        <v>0</v>
      </c>
      <c r="V487" s="33">
        <f t="shared" si="56"/>
        <v>0</v>
      </c>
      <c r="W487" s="33">
        <f t="shared" si="52"/>
        <v>0</v>
      </c>
      <c r="X487" s="33">
        <f t="shared" si="53"/>
        <v>0</v>
      </c>
      <c r="AD487"/>
      <c r="AE487"/>
    </row>
    <row r="488" spans="4:31">
      <c r="D488" s="15"/>
      <c r="E488" s="106"/>
      <c r="P488" s="23"/>
      <c r="R488" s="33">
        <f t="shared" si="54"/>
        <v>0</v>
      </c>
      <c r="S488" s="33">
        <f t="shared" si="55"/>
        <v>0</v>
      </c>
      <c r="U488" s="34">
        <f t="shared" si="57"/>
        <v>0</v>
      </c>
      <c r="V488" s="33">
        <f t="shared" si="56"/>
        <v>0</v>
      </c>
      <c r="W488" s="33">
        <f t="shared" si="52"/>
        <v>0</v>
      </c>
      <c r="X488" s="33">
        <f t="shared" si="53"/>
        <v>0</v>
      </c>
      <c r="AD488"/>
      <c r="AE488"/>
    </row>
    <row r="489" spans="4:31">
      <c r="D489" s="15"/>
      <c r="E489" s="106"/>
      <c r="P489" s="23"/>
      <c r="R489" s="33">
        <f t="shared" si="54"/>
        <v>0</v>
      </c>
      <c r="S489" s="33">
        <f t="shared" si="55"/>
        <v>0</v>
      </c>
      <c r="U489" s="34">
        <f t="shared" si="57"/>
        <v>0</v>
      </c>
      <c r="V489" s="33">
        <f t="shared" si="56"/>
        <v>0</v>
      </c>
      <c r="W489" s="33">
        <f t="shared" si="52"/>
        <v>0</v>
      </c>
      <c r="X489" s="33">
        <f t="shared" si="53"/>
        <v>0</v>
      </c>
      <c r="AD489"/>
      <c r="AE489"/>
    </row>
    <row r="490" spans="4:31">
      <c r="D490" s="15"/>
      <c r="E490" s="106"/>
      <c r="P490" s="23"/>
      <c r="R490" s="33">
        <f t="shared" si="54"/>
        <v>0</v>
      </c>
      <c r="S490" s="33">
        <f t="shared" si="55"/>
        <v>0</v>
      </c>
      <c r="U490" s="34">
        <f t="shared" si="57"/>
        <v>0</v>
      </c>
      <c r="V490" s="33">
        <f t="shared" si="56"/>
        <v>0</v>
      </c>
      <c r="W490" s="33">
        <f t="shared" si="52"/>
        <v>0</v>
      </c>
      <c r="X490" s="33">
        <f t="shared" si="53"/>
        <v>0</v>
      </c>
      <c r="AD490"/>
      <c r="AE490"/>
    </row>
    <row r="491" spans="4:31">
      <c r="D491" s="15"/>
      <c r="E491" s="106"/>
      <c r="P491" s="23"/>
      <c r="R491" s="33">
        <f t="shared" si="54"/>
        <v>0</v>
      </c>
      <c r="S491" s="33">
        <f t="shared" si="55"/>
        <v>0</v>
      </c>
      <c r="U491" s="34">
        <f t="shared" si="57"/>
        <v>0</v>
      </c>
      <c r="V491" s="33">
        <f t="shared" si="56"/>
        <v>0</v>
      </c>
      <c r="W491" s="33">
        <f t="shared" si="52"/>
        <v>0</v>
      </c>
      <c r="X491" s="33">
        <f t="shared" si="53"/>
        <v>0</v>
      </c>
      <c r="AD491"/>
      <c r="AE491"/>
    </row>
    <row r="492" spans="4:31">
      <c r="D492" s="15"/>
      <c r="E492" s="106"/>
      <c r="P492" s="23"/>
      <c r="R492" s="33">
        <f t="shared" si="54"/>
        <v>0</v>
      </c>
      <c r="S492" s="33">
        <f t="shared" si="55"/>
        <v>0</v>
      </c>
      <c r="U492" s="34">
        <f t="shared" si="57"/>
        <v>0</v>
      </c>
      <c r="V492" s="33">
        <f t="shared" si="56"/>
        <v>0</v>
      </c>
      <c r="W492" s="33">
        <f t="shared" si="52"/>
        <v>0</v>
      </c>
      <c r="X492" s="33">
        <f t="shared" si="53"/>
        <v>0</v>
      </c>
      <c r="AD492"/>
      <c r="AE492"/>
    </row>
    <row r="493" spans="4:31">
      <c r="D493" s="15"/>
      <c r="E493" s="106"/>
      <c r="P493" s="23"/>
      <c r="R493" s="33">
        <f t="shared" si="54"/>
        <v>0</v>
      </c>
      <c r="S493" s="33">
        <f t="shared" si="55"/>
        <v>0</v>
      </c>
      <c r="U493" s="34">
        <f t="shared" si="57"/>
        <v>0</v>
      </c>
      <c r="V493" s="33">
        <f t="shared" si="56"/>
        <v>0</v>
      </c>
      <c r="W493" s="33">
        <f t="shared" ref="W493:W556" si="58">T493/(1+Q493)*Q493*M493</f>
        <v>0</v>
      </c>
      <c r="X493" s="33">
        <f t="shared" si="53"/>
        <v>0</v>
      </c>
      <c r="AD493"/>
      <c r="AE493"/>
    </row>
    <row r="494" spans="4:31">
      <c r="D494" s="15"/>
      <c r="E494" s="106"/>
      <c r="P494" s="23"/>
      <c r="R494" s="33">
        <f t="shared" si="54"/>
        <v>0</v>
      </c>
      <c r="S494" s="33">
        <f t="shared" si="55"/>
        <v>0</v>
      </c>
      <c r="U494" s="34">
        <f t="shared" si="57"/>
        <v>0</v>
      </c>
      <c r="V494" s="33">
        <f t="shared" si="56"/>
        <v>0</v>
      </c>
      <c r="W494" s="33">
        <f t="shared" si="58"/>
        <v>0</v>
      </c>
      <c r="X494" s="33">
        <f t="shared" si="53"/>
        <v>0</v>
      </c>
      <c r="AD494"/>
      <c r="AE494"/>
    </row>
    <row r="495" spans="4:31">
      <c r="D495" s="15"/>
      <c r="E495" s="106"/>
      <c r="P495" s="23"/>
      <c r="R495" s="33">
        <f t="shared" si="54"/>
        <v>0</v>
      </c>
      <c r="S495" s="33">
        <f t="shared" si="55"/>
        <v>0</v>
      </c>
      <c r="U495" s="34">
        <f t="shared" si="57"/>
        <v>0</v>
      </c>
      <c r="V495" s="33">
        <f t="shared" si="56"/>
        <v>0</v>
      </c>
      <c r="W495" s="33">
        <f t="shared" si="58"/>
        <v>0</v>
      </c>
      <c r="X495" s="33">
        <f t="shared" si="53"/>
        <v>0</v>
      </c>
      <c r="AD495"/>
      <c r="AE495"/>
    </row>
    <row r="496" spans="4:31">
      <c r="D496" s="15"/>
      <c r="E496" s="106"/>
      <c r="P496" s="23"/>
      <c r="R496" s="33">
        <f t="shared" si="54"/>
        <v>0</v>
      </c>
      <c r="S496" s="33">
        <f t="shared" si="55"/>
        <v>0</v>
      </c>
      <c r="U496" s="34">
        <f t="shared" si="57"/>
        <v>0</v>
      </c>
      <c r="V496" s="33">
        <f t="shared" si="56"/>
        <v>0</v>
      </c>
      <c r="W496" s="33">
        <f t="shared" si="58"/>
        <v>0</v>
      </c>
      <c r="X496" s="33">
        <f t="shared" si="53"/>
        <v>0</v>
      </c>
      <c r="AD496"/>
      <c r="AE496"/>
    </row>
    <row r="497" spans="4:31">
      <c r="D497" s="15"/>
      <c r="E497" s="106"/>
      <c r="P497" s="23"/>
      <c r="R497" s="33">
        <f t="shared" si="54"/>
        <v>0</v>
      </c>
      <c r="S497" s="33">
        <f t="shared" si="55"/>
        <v>0</v>
      </c>
      <c r="U497" s="34">
        <f t="shared" si="57"/>
        <v>0</v>
      </c>
      <c r="V497" s="33">
        <f t="shared" si="56"/>
        <v>0</v>
      </c>
      <c r="W497" s="33">
        <f t="shared" si="58"/>
        <v>0</v>
      </c>
      <c r="X497" s="33">
        <f t="shared" si="53"/>
        <v>0</v>
      </c>
      <c r="AD497"/>
      <c r="AE497"/>
    </row>
    <row r="498" spans="4:31">
      <c r="D498" s="15"/>
      <c r="E498" s="106"/>
      <c r="P498" s="23"/>
      <c r="R498" s="33">
        <f t="shared" si="54"/>
        <v>0</v>
      </c>
      <c r="S498" s="33">
        <f t="shared" si="55"/>
        <v>0</v>
      </c>
      <c r="U498" s="34">
        <f t="shared" si="57"/>
        <v>0</v>
      </c>
      <c r="V498" s="33">
        <f t="shared" si="56"/>
        <v>0</v>
      </c>
      <c r="W498" s="33">
        <f t="shared" si="58"/>
        <v>0</v>
      </c>
      <c r="X498" s="33">
        <f t="shared" si="53"/>
        <v>0</v>
      </c>
      <c r="AD498"/>
      <c r="AE498"/>
    </row>
    <row r="499" spans="4:31">
      <c r="D499" s="15"/>
      <c r="E499" s="106"/>
      <c r="P499" s="23"/>
      <c r="R499" s="33">
        <f t="shared" si="54"/>
        <v>0</v>
      </c>
      <c r="S499" s="33">
        <f t="shared" si="55"/>
        <v>0</v>
      </c>
      <c r="U499" s="34">
        <f t="shared" si="57"/>
        <v>0</v>
      </c>
      <c r="V499" s="33">
        <f t="shared" si="56"/>
        <v>0</v>
      </c>
      <c r="W499" s="33">
        <f t="shared" si="58"/>
        <v>0</v>
      </c>
      <c r="X499" s="33">
        <f t="shared" si="53"/>
        <v>0</v>
      </c>
      <c r="AD499"/>
      <c r="AE499"/>
    </row>
    <row r="500" spans="4:31">
      <c r="D500" s="15"/>
      <c r="E500" s="106"/>
      <c r="P500" s="23"/>
      <c r="R500" s="33">
        <f t="shared" si="54"/>
        <v>0</v>
      </c>
      <c r="S500" s="33">
        <f t="shared" si="55"/>
        <v>0</v>
      </c>
      <c r="U500" s="34">
        <f t="shared" si="57"/>
        <v>0</v>
      </c>
      <c r="V500" s="33">
        <f t="shared" si="56"/>
        <v>0</v>
      </c>
      <c r="W500" s="33">
        <f t="shared" si="58"/>
        <v>0</v>
      </c>
      <c r="X500" s="33">
        <f t="shared" si="53"/>
        <v>0</v>
      </c>
      <c r="AD500"/>
      <c r="AE500"/>
    </row>
    <row r="501" spans="4:31">
      <c r="D501" s="15"/>
      <c r="E501" s="106"/>
      <c r="P501" s="23"/>
      <c r="R501" s="33">
        <f t="shared" si="54"/>
        <v>0</v>
      </c>
      <c r="S501" s="33">
        <f t="shared" si="55"/>
        <v>0</v>
      </c>
      <c r="U501" s="34">
        <f t="shared" si="57"/>
        <v>0</v>
      </c>
      <c r="V501" s="33">
        <f t="shared" si="56"/>
        <v>0</v>
      </c>
      <c r="W501" s="33">
        <f t="shared" si="58"/>
        <v>0</v>
      </c>
      <c r="X501" s="33">
        <f t="shared" si="53"/>
        <v>0</v>
      </c>
      <c r="AD501"/>
      <c r="AE501"/>
    </row>
    <row r="502" spans="4:31">
      <c r="D502" s="15"/>
      <c r="E502" s="106"/>
      <c r="P502" s="23"/>
      <c r="R502" s="33">
        <f t="shared" si="54"/>
        <v>0</v>
      </c>
      <c r="S502" s="33">
        <f t="shared" si="55"/>
        <v>0</v>
      </c>
      <c r="U502" s="34">
        <f t="shared" si="57"/>
        <v>0</v>
      </c>
      <c r="V502" s="33">
        <f t="shared" si="56"/>
        <v>0</v>
      </c>
      <c r="W502" s="33">
        <f t="shared" si="58"/>
        <v>0</v>
      </c>
      <c r="X502" s="33">
        <f t="shared" si="53"/>
        <v>0</v>
      </c>
      <c r="AD502"/>
      <c r="AE502"/>
    </row>
    <row r="503" spans="4:31">
      <c r="D503" s="15"/>
      <c r="E503" s="106"/>
      <c r="P503" s="23"/>
      <c r="R503" s="33">
        <f t="shared" si="54"/>
        <v>0</v>
      </c>
      <c r="S503" s="33">
        <f t="shared" si="55"/>
        <v>0</v>
      </c>
      <c r="U503" s="34">
        <f t="shared" si="57"/>
        <v>0</v>
      </c>
      <c r="V503" s="33">
        <f t="shared" si="56"/>
        <v>0</v>
      </c>
      <c r="W503" s="33">
        <f t="shared" si="58"/>
        <v>0</v>
      </c>
      <c r="X503" s="33">
        <f t="shared" si="53"/>
        <v>0</v>
      </c>
      <c r="AD503"/>
      <c r="AE503"/>
    </row>
    <row r="504" spans="4:31">
      <c r="D504" s="15"/>
      <c r="E504" s="106"/>
      <c r="P504" s="23"/>
      <c r="R504" s="33">
        <f t="shared" si="54"/>
        <v>0</v>
      </c>
      <c r="S504" s="33">
        <f t="shared" si="55"/>
        <v>0</v>
      </c>
      <c r="U504" s="34">
        <f t="shared" si="57"/>
        <v>0</v>
      </c>
      <c r="V504" s="33">
        <f t="shared" si="56"/>
        <v>0</v>
      </c>
      <c r="W504" s="33">
        <f t="shared" si="58"/>
        <v>0</v>
      </c>
      <c r="X504" s="33">
        <f t="shared" si="53"/>
        <v>0</v>
      </c>
      <c r="AD504"/>
      <c r="AE504"/>
    </row>
    <row r="505" spans="4:31">
      <c r="D505" s="15"/>
      <c r="E505" s="106"/>
      <c r="P505" s="23"/>
      <c r="R505" s="33">
        <f t="shared" si="54"/>
        <v>0</v>
      </c>
      <c r="S505" s="33">
        <f t="shared" si="55"/>
        <v>0</v>
      </c>
      <c r="U505" s="34">
        <f t="shared" si="57"/>
        <v>0</v>
      </c>
      <c r="V505" s="33">
        <f t="shared" si="56"/>
        <v>0</v>
      </c>
      <c r="W505" s="33">
        <f t="shared" si="58"/>
        <v>0</v>
      </c>
      <c r="X505" s="33">
        <f t="shared" si="53"/>
        <v>0</v>
      </c>
      <c r="AD505"/>
      <c r="AE505"/>
    </row>
    <row r="506" spans="4:31">
      <c r="D506" s="15"/>
      <c r="E506" s="106"/>
      <c r="P506" s="23"/>
      <c r="R506" s="33">
        <f t="shared" si="54"/>
        <v>0</v>
      </c>
      <c r="S506" s="33">
        <f t="shared" si="55"/>
        <v>0</v>
      </c>
      <c r="U506" s="34">
        <f t="shared" si="57"/>
        <v>0</v>
      </c>
      <c r="V506" s="33">
        <f t="shared" si="56"/>
        <v>0</v>
      </c>
      <c r="W506" s="33">
        <f t="shared" si="58"/>
        <v>0</v>
      </c>
      <c r="X506" s="33">
        <f t="shared" si="53"/>
        <v>0</v>
      </c>
      <c r="AD506"/>
      <c r="AE506"/>
    </row>
    <row r="507" spans="4:31">
      <c r="D507" s="15"/>
      <c r="E507" s="106"/>
      <c r="P507" s="23"/>
      <c r="R507" s="33">
        <f t="shared" si="54"/>
        <v>0</v>
      </c>
      <c r="S507" s="33">
        <f t="shared" si="55"/>
        <v>0</v>
      </c>
      <c r="U507" s="34">
        <f t="shared" si="57"/>
        <v>0</v>
      </c>
      <c r="V507" s="33">
        <f t="shared" si="56"/>
        <v>0</v>
      </c>
      <c r="W507" s="33">
        <f t="shared" si="58"/>
        <v>0</v>
      </c>
      <c r="X507" s="33">
        <f t="shared" si="53"/>
        <v>0</v>
      </c>
      <c r="AD507"/>
      <c r="AE507"/>
    </row>
    <row r="508" spans="4:31">
      <c r="D508" s="15"/>
      <c r="E508" s="106"/>
      <c r="P508" s="23"/>
      <c r="R508" s="33">
        <f t="shared" si="54"/>
        <v>0</v>
      </c>
      <c r="S508" s="33">
        <f t="shared" si="55"/>
        <v>0</v>
      </c>
      <c r="U508" s="34">
        <f t="shared" si="57"/>
        <v>0</v>
      </c>
      <c r="V508" s="33">
        <f t="shared" si="56"/>
        <v>0</v>
      </c>
      <c r="W508" s="33">
        <f t="shared" si="58"/>
        <v>0</v>
      </c>
      <c r="X508" s="33">
        <f t="shared" si="53"/>
        <v>0</v>
      </c>
      <c r="AD508"/>
      <c r="AE508"/>
    </row>
    <row r="509" spans="4:31">
      <c r="D509" s="15"/>
      <c r="E509" s="106"/>
      <c r="P509" s="23"/>
      <c r="R509" s="33">
        <f t="shared" si="54"/>
        <v>0</v>
      </c>
      <c r="S509" s="33">
        <f t="shared" si="55"/>
        <v>0</v>
      </c>
      <c r="U509" s="34">
        <f t="shared" si="57"/>
        <v>0</v>
      </c>
      <c r="V509" s="33">
        <f t="shared" si="56"/>
        <v>0</v>
      </c>
      <c r="W509" s="33">
        <f t="shared" si="58"/>
        <v>0</v>
      </c>
      <c r="X509" s="33">
        <f t="shared" si="53"/>
        <v>0</v>
      </c>
      <c r="AD509"/>
      <c r="AE509"/>
    </row>
    <row r="510" spans="4:31">
      <c r="D510" s="15"/>
      <c r="E510" s="106"/>
      <c r="P510" s="23"/>
      <c r="R510" s="33">
        <f t="shared" si="54"/>
        <v>0</v>
      </c>
      <c r="S510" s="33">
        <f t="shared" si="55"/>
        <v>0</v>
      </c>
      <c r="U510" s="34">
        <f t="shared" si="57"/>
        <v>0</v>
      </c>
      <c r="V510" s="33">
        <f t="shared" si="56"/>
        <v>0</v>
      </c>
      <c r="W510" s="33">
        <f t="shared" si="58"/>
        <v>0</v>
      </c>
      <c r="X510" s="33">
        <f t="shared" si="53"/>
        <v>0</v>
      </c>
      <c r="AD510"/>
      <c r="AE510"/>
    </row>
    <row r="511" spans="4:31">
      <c r="D511" s="15"/>
      <c r="E511" s="106"/>
      <c r="P511" s="23"/>
      <c r="R511" s="33">
        <f t="shared" si="54"/>
        <v>0</v>
      </c>
      <c r="S511" s="33">
        <f t="shared" si="55"/>
        <v>0</v>
      </c>
      <c r="U511" s="34">
        <f t="shared" si="57"/>
        <v>0</v>
      </c>
      <c r="V511" s="33">
        <f t="shared" si="56"/>
        <v>0</v>
      </c>
      <c r="W511" s="33">
        <f t="shared" si="58"/>
        <v>0</v>
      </c>
      <c r="X511" s="33">
        <f t="shared" si="53"/>
        <v>0</v>
      </c>
      <c r="AD511"/>
      <c r="AE511"/>
    </row>
    <row r="512" spans="4:31">
      <c r="D512" s="15"/>
      <c r="E512" s="106"/>
      <c r="P512" s="23"/>
      <c r="R512" s="33">
        <f t="shared" si="54"/>
        <v>0</v>
      </c>
      <c r="S512" s="33">
        <f t="shared" si="55"/>
        <v>0</v>
      </c>
      <c r="U512" s="34">
        <f t="shared" si="57"/>
        <v>0</v>
      </c>
      <c r="V512" s="33">
        <f t="shared" si="56"/>
        <v>0</v>
      </c>
      <c r="W512" s="33">
        <f t="shared" si="58"/>
        <v>0</v>
      </c>
      <c r="X512" s="33">
        <f t="shared" si="53"/>
        <v>0</v>
      </c>
      <c r="AD512"/>
      <c r="AE512"/>
    </row>
    <row r="513" spans="4:31">
      <c r="D513" s="15"/>
      <c r="E513" s="106"/>
      <c r="P513" s="23"/>
      <c r="R513" s="33">
        <f t="shared" si="54"/>
        <v>0</v>
      </c>
      <c r="S513" s="33">
        <f t="shared" si="55"/>
        <v>0</v>
      </c>
      <c r="U513" s="34">
        <f t="shared" si="57"/>
        <v>0</v>
      </c>
      <c r="V513" s="33">
        <f t="shared" si="56"/>
        <v>0</v>
      </c>
      <c r="W513" s="33">
        <f t="shared" si="58"/>
        <v>0</v>
      </c>
      <c r="X513" s="33">
        <f t="shared" ref="X513:X576" si="59">W513-V513</f>
        <v>0</v>
      </c>
      <c r="AD513"/>
      <c r="AE513"/>
    </row>
    <row r="514" spans="4:31">
      <c r="D514" s="15"/>
      <c r="E514" s="106"/>
      <c r="P514" s="23"/>
      <c r="R514" s="33">
        <f t="shared" ref="R514:R577" si="60">T514/(1+Q514)</f>
        <v>0</v>
      </c>
      <c r="S514" s="33">
        <f t="shared" ref="S514:S577" si="61">R514*M514</f>
        <v>0</v>
      </c>
      <c r="U514" s="34">
        <f t="shared" si="57"/>
        <v>0</v>
      </c>
      <c r="V514" s="33">
        <f t="shared" ref="V514:V577" si="62">U514-S514</f>
        <v>0</v>
      </c>
      <c r="W514" s="33">
        <f t="shared" si="58"/>
        <v>0</v>
      </c>
      <c r="X514" s="33">
        <f t="shared" si="59"/>
        <v>0</v>
      </c>
      <c r="AD514"/>
      <c r="AE514"/>
    </row>
    <row r="515" spans="4:31">
      <c r="D515" s="15"/>
      <c r="E515" s="106"/>
      <c r="P515" s="23"/>
      <c r="R515" s="33">
        <f t="shared" si="60"/>
        <v>0</v>
      </c>
      <c r="S515" s="33">
        <f t="shared" si="61"/>
        <v>0</v>
      </c>
      <c r="U515" s="34">
        <f t="shared" si="57"/>
        <v>0</v>
      </c>
      <c r="V515" s="33">
        <f t="shared" si="62"/>
        <v>0</v>
      </c>
      <c r="W515" s="33">
        <f t="shared" si="58"/>
        <v>0</v>
      </c>
      <c r="X515" s="33">
        <f t="shared" si="59"/>
        <v>0</v>
      </c>
      <c r="AD515"/>
      <c r="AE515"/>
    </row>
    <row r="516" spans="4:31">
      <c r="D516" s="15"/>
      <c r="E516" s="106"/>
      <c r="P516" s="23"/>
      <c r="R516" s="33">
        <f t="shared" si="60"/>
        <v>0</v>
      </c>
      <c r="S516" s="33">
        <f t="shared" si="61"/>
        <v>0</v>
      </c>
      <c r="U516" s="34">
        <f t="shared" si="57"/>
        <v>0</v>
      </c>
      <c r="V516" s="33">
        <f t="shared" si="62"/>
        <v>0</v>
      </c>
      <c r="W516" s="33">
        <f t="shared" si="58"/>
        <v>0</v>
      </c>
      <c r="X516" s="33">
        <f t="shared" si="59"/>
        <v>0</v>
      </c>
      <c r="AD516"/>
      <c r="AE516"/>
    </row>
    <row r="517" spans="4:31">
      <c r="D517" s="15"/>
      <c r="E517" s="106"/>
      <c r="P517" s="23"/>
      <c r="R517" s="33">
        <f t="shared" si="60"/>
        <v>0</v>
      </c>
      <c r="S517" s="33">
        <f t="shared" si="61"/>
        <v>0</v>
      </c>
      <c r="U517" s="34">
        <f t="shared" si="57"/>
        <v>0</v>
      </c>
      <c r="V517" s="33">
        <f t="shared" si="62"/>
        <v>0</v>
      </c>
      <c r="W517" s="33">
        <f t="shared" si="58"/>
        <v>0</v>
      </c>
      <c r="X517" s="33">
        <f t="shared" si="59"/>
        <v>0</v>
      </c>
      <c r="AD517"/>
      <c r="AE517"/>
    </row>
    <row r="518" spans="4:31">
      <c r="D518" s="15"/>
      <c r="E518" s="106"/>
      <c r="P518" s="23"/>
      <c r="R518" s="33">
        <f t="shared" si="60"/>
        <v>0</v>
      </c>
      <c r="S518" s="33">
        <f t="shared" si="61"/>
        <v>0</v>
      </c>
      <c r="U518" s="34">
        <f t="shared" si="57"/>
        <v>0</v>
      </c>
      <c r="V518" s="33">
        <f t="shared" si="62"/>
        <v>0</v>
      </c>
      <c r="W518" s="33">
        <f t="shared" si="58"/>
        <v>0</v>
      </c>
      <c r="X518" s="33">
        <f t="shared" si="59"/>
        <v>0</v>
      </c>
      <c r="AD518"/>
      <c r="AE518"/>
    </row>
    <row r="519" spans="4:31">
      <c r="D519" s="15"/>
      <c r="E519" s="106"/>
      <c r="P519" s="23"/>
      <c r="R519" s="33">
        <f t="shared" si="60"/>
        <v>0</v>
      </c>
      <c r="S519" s="33">
        <f t="shared" si="61"/>
        <v>0</v>
      </c>
      <c r="U519" s="34">
        <f t="shared" si="57"/>
        <v>0</v>
      </c>
      <c r="V519" s="33">
        <f t="shared" si="62"/>
        <v>0</v>
      </c>
      <c r="W519" s="33">
        <f t="shared" si="58"/>
        <v>0</v>
      </c>
      <c r="X519" s="33">
        <f t="shared" si="59"/>
        <v>0</v>
      </c>
      <c r="AD519"/>
      <c r="AE519"/>
    </row>
    <row r="520" spans="4:31">
      <c r="D520" s="15"/>
      <c r="E520" s="106"/>
      <c r="P520" s="23"/>
      <c r="R520" s="33">
        <f t="shared" si="60"/>
        <v>0</v>
      </c>
      <c r="S520" s="33">
        <f t="shared" si="61"/>
        <v>0</v>
      </c>
      <c r="U520" s="34">
        <f t="shared" si="57"/>
        <v>0</v>
      </c>
      <c r="V520" s="33">
        <f t="shared" si="62"/>
        <v>0</v>
      </c>
      <c r="W520" s="33">
        <f t="shared" si="58"/>
        <v>0</v>
      </c>
      <c r="X520" s="33">
        <f t="shared" si="59"/>
        <v>0</v>
      </c>
      <c r="AD520"/>
      <c r="AE520"/>
    </row>
    <row r="521" spans="4:31">
      <c r="D521" s="15"/>
      <c r="E521" s="106"/>
      <c r="P521" s="23"/>
      <c r="R521" s="33">
        <f t="shared" si="60"/>
        <v>0</v>
      </c>
      <c r="S521" s="33">
        <f t="shared" si="61"/>
        <v>0</v>
      </c>
      <c r="U521" s="34">
        <f t="shared" si="57"/>
        <v>0</v>
      </c>
      <c r="V521" s="33">
        <f t="shared" si="62"/>
        <v>0</v>
      </c>
      <c r="W521" s="33">
        <f t="shared" si="58"/>
        <v>0</v>
      </c>
      <c r="X521" s="33">
        <f t="shared" si="59"/>
        <v>0</v>
      </c>
      <c r="AD521"/>
      <c r="AE521"/>
    </row>
    <row r="522" spans="4:31">
      <c r="D522" s="15"/>
      <c r="E522" s="106"/>
      <c r="P522" s="23"/>
      <c r="R522" s="33">
        <f t="shared" si="60"/>
        <v>0</v>
      </c>
      <c r="S522" s="33">
        <f t="shared" si="61"/>
        <v>0</v>
      </c>
      <c r="U522" s="34">
        <f t="shared" si="57"/>
        <v>0</v>
      </c>
      <c r="V522" s="33">
        <f t="shared" si="62"/>
        <v>0</v>
      </c>
      <c r="W522" s="33">
        <f t="shared" si="58"/>
        <v>0</v>
      </c>
      <c r="X522" s="33">
        <f t="shared" si="59"/>
        <v>0</v>
      </c>
      <c r="AD522"/>
      <c r="AE522"/>
    </row>
    <row r="523" spans="4:31">
      <c r="D523" s="15"/>
      <c r="E523" s="106"/>
      <c r="P523" s="23"/>
      <c r="R523" s="33">
        <f t="shared" si="60"/>
        <v>0</v>
      </c>
      <c r="S523" s="33">
        <f t="shared" si="61"/>
        <v>0</v>
      </c>
      <c r="U523" s="34">
        <f t="shared" si="57"/>
        <v>0</v>
      </c>
      <c r="V523" s="33">
        <f t="shared" si="62"/>
        <v>0</v>
      </c>
      <c r="W523" s="33">
        <f t="shared" si="58"/>
        <v>0</v>
      </c>
      <c r="X523" s="33">
        <f t="shared" si="59"/>
        <v>0</v>
      </c>
      <c r="AD523"/>
      <c r="AE523"/>
    </row>
    <row r="524" spans="4:31">
      <c r="D524" s="15"/>
      <c r="E524" s="106"/>
      <c r="P524" s="23"/>
      <c r="R524" s="33">
        <f t="shared" si="60"/>
        <v>0</v>
      </c>
      <c r="S524" s="33">
        <f t="shared" si="61"/>
        <v>0</v>
      </c>
      <c r="U524" s="34">
        <f t="shared" si="57"/>
        <v>0</v>
      </c>
      <c r="V524" s="33">
        <f t="shared" si="62"/>
        <v>0</v>
      </c>
      <c r="W524" s="33">
        <f t="shared" si="58"/>
        <v>0</v>
      </c>
      <c r="X524" s="33">
        <f t="shared" si="59"/>
        <v>0</v>
      </c>
      <c r="AD524"/>
      <c r="AE524"/>
    </row>
    <row r="525" spans="4:31">
      <c r="D525" s="15"/>
      <c r="E525" s="106"/>
      <c r="P525" s="23"/>
      <c r="R525" s="33">
        <f t="shared" si="60"/>
        <v>0</v>
      </c>
      <c r="S525" s="33">
        <f t="shared" si="61"/>
        <v>0</v>
      </c>
      <c r="U525" s="34">
        <f t="shared" si="57"/>
        <v>0</v>
      </c>
      <c r="V525" s="33">
        <f t="shared" si="62"/>
        <v>0</v>
      </c>
      <c r="W525" s="33">
        <f t="shared" si="58"/>
        <v>0</v>
      </c>
      <c r="X525" s="33">
        <f t="shared" si="59"/>
        <v>0</v>
      </c>
      <c r="AD525"/>
      <c r="AE525"/>
    </row>
    <row r="526" spans="4:31">
      <c r="D526" s="15"/>
      <c r="E526" s="106"/>
      <c r="P526" s="23"/>
      <c r="R526" s="33">
        <f t="shared" si="60"/>
        <v>0</v>
      </c>
      <c r="S526" s="33">
        <f t="shared" si="61"/>
        <v>0</v>
      </c>
      <c r="U526" s="34">
        <f t="shared" si="57"/>
        <v>0</v>
      </c>
      <c r="V526" s="33">
        <f t="shared" si="62"/>
        <v>0</v>
      </c>
      <c r="W526" s="33">
        <f t="shared" si="58"/>
        <v>0</v>
      </c>
      <c r="X526" s="33">
        <f t="shared" si="59"/>
        <v>0</v>
      </c>
      <c r="AD526"/>
      <c r="AE526"/>
    </row>
    <row r="527" spans="4:31">
      <c r="D527" s="15"/>
      <c r="E527" s="106"/>
      <c r="P527" s="23"/>
      <c r="R527" s="33">
        <f t="shared" si="60"/>
        <v>0</v>
      </c>
      <c r="S527" s="33">
        <f t="shared" si="61"/>
        <v>0</v>
      </c>
      <c r="U527" s="34">
        <f t="shared" si="57"/>
        <v>0</v>
      </c>
      <c r="V527" s="33">
        <f t="shared" si="62"/>
        <v>0</v>
      </c>
      <c r="W527" s="33">
        <f t="shared" si="58"/>
        <v>0</v>
      </c>
      <c r="X527" s="33">
        <f t="shared" si="59"/>
        <v>0</v>
      </c>
      <c r="AD527"/>
      <c r="AE527"/>
    </row>
    <row r="528" spans="4:31">
      <c r="D528" s="15"/>
      <c r="E528" s="106"/>
      <c r="P528" s="23"/>
      <c r="R528" s="33">
        <f t="shared" si="60"/>
        <v>0</v>
      </c>
      <c r="S528" s="33">
        <f t="shared" si="61"/>
        <v>0</v>
      </c>
      <c r="U528" s="34">
        <f t="shared" si="57"/>
        <v>0</v>
      </c>
      <c r="V528" s="33">
        <f t="shared" si="62"/>
        <v>0</v>
      </c>
      <c r="W528" s="33">
        <f t="shared" si="58"/>
        <v>0</v>
      </c>
      <c r="X528" s="33">
        <f t="shared" si="59"/>
        <v>0</v>
      </c>
      <c r="AD528"/>
      <c r="AE528"/>
    </row>
    <row r="529" spans="4:31">
      <c r="D529" s="15"/>
      <c r="E529" s="106"/>
      <c r="P529" s="23"/>
      <c r="R529" s="33">
        <f t="shared" si="60"/>
        <v>0</v>
      </c>
      <c r="S529" s="33">
        <f t="shared" si="61"/>
        <v>0</v>
      </c>
      <c r="U529" s="34">
        <f t="shared" si="57"/>
        <v>0</v>
      </c>
      <c r="V529" s="33">
        <f t="shared" si="62"/>
        <v>0</v>
      </c>
      <c r="W529" s="33">
        <f t="shared" si="58"/>
        <v>0</v>
      </c>
      <c r="X529" s="33">
        <f t="shared" si="59"/>
        <v>0</v>
      </c>
      <c r="AD529"/>
      <c r="AE529"/>
    </row>
    <row r="530" spans="4:31">
      <c r="D530" s="15"/>
      <c r="E530" s="106"/>
      <c r="P530" s="23"/>
      <c r="R530" s="33">
        <f t="shared" si="60"/>
        <v>0</v>
      </c>
      <c r="S530" s="33">
        <f t="shared" si="61"/>
        <v>0</v>
      </c>
      <c r="U530" s="34">
        <f t="shared" si="57"/>
        <v>0</v>
      </c>
      <c r="V530" s="33">
        <f t="shared" si="62"/>
        <v>0</v>
      </c>
      <c r="W530" s="33">
        <f t="shared" si="58"/>
        <v>0</v>
      </c>
      <c r="X530" s="33">
        <f t="shared" si="59"/>
        <v>0</v>
      </c>
      <c r="AD530"/>
      <c r="AE530"/>
    </row>
    <row r="531" spans="4:31">
      <c r="D531" s="15"/>
      <c r="E531" s="106"/>
      <c r="P531" s="23"/>
      <c r="R531" s="33">
        <f t="shared" si="60"/>
        <v>0</v>
      </c>
      <c r="S531" s="33">
        <f t="shared" si="61"/>
        <v>0</v>
      </c>
      <c r="U531" s="34">
        <f t="shared" si="57"/>
        <v>0</v>
      </c>
      <c r="V531" s="33">
        <f t="shared" si="62"/>
        <v>0</v>
      </c>
      <c r="W531" s="33">
        <f t="shared" si="58"/>
        <v>0</v>
      </c>
      <c r="X531" s="33">
        <f t="shared" si="59"/>
        <v>0</v>
      </c>
      <c r="AD531"/>
      <c r="AE531"/>
    </row>
    <row r="532" spans="4:31">
      <c r="D532" s="15"/>
      <c r="E532" s="106"/>
      <c r="P532" s="23"/>
      <c r="R532" s="33">
        <f t="shared" si="60"/>
        <v>0</v>
      </c>
      <c r="S532" s="33">
        <f t="shared" si="61"/>
        <v>0</v>
      </c>
      <c r="U532" s="34">
        <f t="shared" si="57"/>
        <v>0</v>
      </c>
      <c r="V532" s="33">
        <f t="shared" si="62"/>
        <v>0</v>
      </c>
      <c r="W532" s="33">
        <f t="shared" si="58"/>
        <v>0</v>
      </c>
      <c r="X532" s="33">
        <f t="shared" si="59"/>
        <v>0</v>
      </c>
      <c r="AD532"/>
      <c r="AE532"/>
    </row>
    <row r="533" spans="4:31">
      <c r="D533" s="15"/>
      <c r="E533" s="106"/>
      <c r="P533" s="23"/>
      <c r="R533" s="33">
        <f t="shared" si="60"/>
        <v>0</v>
      </c>
      <c r="S533" s="33">
        <f t="shared" si="61"/>
        <v>0</v>
      </c>
      <c r="U533" s="34">
        <f t="shared" si="57"/>
        <v>0</v>
      </c>
      <c r="V533" s="33">
        <f t="shared" si="62"/>
        <v>0</v>
      </c>
      <c r="W533" s="33">
        <f t="shared" si="58"/>
        <v>0</v>
      </c>
      <c r="X533" s="33">
        <f t="shared" si="59"/>
        <v>0</v>
      </c>
      <c r="AD533"/>
      <c r="AE533"/>
    </row>
    <row r="534" spans="4:31">
      <c r="D534" s="15"/>
      <c r="E534" s="106"/>
      <c r="P534" s="23"/>
      <c r="R534" s="33">
        <f t="shared" si="60"/>
        <v>0</v>
      </c>
      <c r="S534" s="33">
        <f t="shared" si="61"/>
        <v>0</v>
      </c>
      <c r="U534" s="34">
        <f t="shared" si="57"/>
        <v>0</v>
      </c>
      <c r="V534" s="33">
        <f t="shared" si="62"/>
        <v>0</v>
      </c>
      <c r="W534" s="33">
        <f t="shared" si="58"/>
        <v>0</v>
      </c>
      <c r="X534" s="33">
        <f t="shared" si="59"/>
        <v>0</v>
      </c>
      <c r="AD534"/>
      <c r="AE534"/>
    </row>
    <row r="535" spans="4:31">
      <c r="D535" s="15"/>
      <c r="E535" s="106"/>
      <c r="P535" s="23"/>
      <c r="R535" s="33">
        <f t="shared" si="60"/>
        <v>0</v>
      </c>
      <c r="S535" s="33">
        <f t="shared" si="61"/>
        <v>0</v>
      </c>
      <c r="U535" s="34">
        <f t="shared" si="57"/>
        <v>0</v>
      </c>
      <c r="V535" s="33">
        <f t="shared" si="62"/>
        <v>0</v>
      </c>
      <c r="W535" s="33">
        <f t="shared" si="58"/>
        <v>0</v>
      </c>
      <c r="X535" s="33">
        <f t="shared" si="59"/>
        <v>0</v>
      </c>
      <c r="AD535"/>
      <c r="AE535"/>
    </row>
    <row r="536" spans="4:31">
      <c r="D536" s="15"/>
      <c r="E536" s="106"/>
      <c r="P536" s="23"/>
      <c r="R536" s="33">
        <f t="shared" si="60"/>
        <v>0</v>
      </c>
      <c r="S536" s="33">
        <f t="shared" si="61"/>
        <v>0</v>
      </c>
      <c r="U536" s="34">
        <f t="shared" si="57"/>
        <v>0</v>
      </c>
      <c r="V536" s="33">
        <f t="shared" si="62"/>
        <v>0</v>
      </c>
      <c r="W536" s="33">
        <f t="shared" si="58"/>
        <v>0</v>
      </c>
      <c r="X536" s="33">
        <f t="shared" si="59"/>
        <v>0</v>
      </c>
      <c r="AD536"/>
      <c r="AE536"/>
    </row>
    <row r="537" spans="4:31">
      <c r="D537" s="15"/>
      <c r="E537" s="106"/>
      <c r="P537" s="23"/>
      <c r="R537" s="33">
        <f t="shared" si="60"/>
        <v>0</v>
      </c>
      <c r="S537" s="33">
        <f t="shared" si="61"/>
        <v>0</v>
      </c>
      <c r="U537" s="34">
        <f t="shared" si="57"/>
        <v>0</v>
      </c>
      <c r="V537" s="33">
        <f t="shared" si="62"/>
        <v>0</v>
      </c>
      <c r="W537" s="33">
        <f t="shared" si="58"/>
        <v>0</v>
      </c>
      <c r="X537" s="33">
        <f t="shared" si="59"/>
        <v>0</v>
      </c>
      <c r="AD537"/>
      <c r="AE537"/>
    </row>
    <row r="538" spans="4:31">
      <c r="D538" s="15"/>
      <c r="E538" s="106"/>
      <c r="P538" s="23"/>
      <c r="R538" s="33">
        <f t="shared" si="60"/>
        <v>0</v>
      </c>
      <c r="S538" s="33">
        <f t="shared" si="61"/>
        <v>0</v>
      </c>
      <c r="U538" s="34">
        <f t="shared" si="57"/>
        <v>0</v>
      </c>
      <c r="V538" s="33">
        <f t="shared" si="62"/>
        <v>0</v>
      </c>
      <c r="W538" s="33">
        <f t="shared" si="58"/>
        <v>0</v>
      </c>
      <c r="X538" s="33">
        <f t="shared" si="59"/>
        <v>0</v>
      </c>
      <c r="AD538"/>
      <c r="AE538"/>
    </row>
    <row r="539" spans="4:31">
      <c r="D539" s="15"/>
      <c r="E539" s="106"/>
      <c r="P539" s="23"/>
      <c r="R539" s="33">
        <f t="shared" si="60"/>
        <v>0</v>
      </c>
      <c r="S539" s="33">
        <f t="shared" si="61"/>
        <v>0</v>
      </c>
      <c r="U539" s="34">
        <f t="shared" ref="U539:U602" si="63">T539*M539</f>
        <v>0</v>
      </c>
      <c r="V539" s="33">
        <f t="shared" si="62"/>
        <v>0</v>
      </c>
      <c r="W539" s="33">
        <f t="shared" si="58"/>
        <v>0</v>
      </c>
      <c r="X539" s="33">
        <f t="shared" si="59"/>
        <v>0</v>
      </c>
      <c r="AD539"/>
      <c r="AE539"/>
    </row>
    <row r="540" spans="4:31">
      <c r="D540" s="15"/>
      <c r="E540" s="106"/>
      <c r="P540" s="23"/>
      <c r="R540" s="33">
        <f t="shared" si="60"/>
        <v>0</v>
      </c>
      <c r="S540" s="33">
        <f t="shared" si="61"/>
        <v>0</v>
      </c>
      <c r="U540" s="34">
        <f t="shared" si="63"/>
        <v>0</v>
      </c>
      <c r="V540" s="33">
        <f t="shared" si="62"/>
        <v>0</v>
      </c>
      <c r="W540" s="33">
        <f t="shared" si="58"/>
        <v>0</v>
      </c>
      <c r="X540" s="33">
        <f t="shared" si="59"/>
        <v>0</v>
      </c>
      <c r="AD540"/>
      <c r="AE540"/>
    </row>
    <row r="541" spans="4:31">
      <c r="D541" s="15"/>
      <c r="E541" s="106"/>
      <c r="P541" s="23"/>
      <c r="R541" s="33">
        <f t="shared" si="60"/>
        <v>0</v>
      </c>
      <c r="S541" s="33">
        <f t="shared" si="61"/>
        <v>0</v>
      </c>
      <c r="U541" s="34">
        <f t="shared" si="63"/>
        <v>0</v>
      </c>
      <c r="V541" s="33">
        <f t="shared" si="62"/>
        <v>0</v>
      </c>
      <c r="W541" s="33">
        <f t="shared" si="58"/>
        <v>0</v>
      </c>
      <c r="X541" s="33">
        <f t="shared" si="59"/>
        <v>0</v>
      </c>
      <c r="AD541"/>
      <c r="AE541"/>
    </row>
    <row r="542" spans="4:31">
      <c r="D542" s="15"/>
      <c r="E542" s="106"/>
      <c r="P542" s="23"/>
      <c r="R542" s="33">
        <f t="shared" si="60"/>
        <v>0</v>
      </c>
      <c r="S542" s="33">
        <f t="shared" si="61"/>
        <v>0</v>
      </c>
      <c r="U542" s="34">
        <f t="shared" si="63"/>
        <v>0</v>
      </c>
      <c r="V542" s="33">
        <f t="shared" si="62"/>
        <v>0</v>
      </c>
      <c r="W542" s="33">
        <f t="shared" si="58"/>
        <v>0</v>
      </c>
      <c r="X542" s="33">
        <f t="shared" si="59"/>
        <v>0</v>
      </c>
      <c r="AD542"/>
      <c r="AE542"/>
    </row>
    <row r="543" spans="4:31">
      <c r="D543" s="15"/>
      <c r="E543" s="106"/>
      <c r="P543" s="23"/>
      <c r="R543" s="33">
        <f t="shared" si="60"/>
        <v>0</v>
      </c>
      <c r="S543" s="33">
        <f t="shared" si="61"/>
        <v>0</v>
      </c>
      <c r="U543" s="34">
        <f t="shared" si="63"/>
        <v>0</v>
      </c>
      <c r="V543" s="33">
        <f t="shared" si="62"/>
        <v>0</v>
      </c>
      <c r="W543" s="33">
        <f t="shared" si="58"/>
        <v>0</v>
      </c>
      <c r="X543" s="33">
        <f t="shared" si="59"/>
        <v>0</v>
      </c>
      <c r="AD543"/>
      <c r="AE543"/>
    </row>
    <row r="544" spans="4:31">
      <c r="D544" s="15"/>
      <c r="E544" s="106"/>
      <c r="P544" s="23"/>
      <c r="R544" s="33">
        <f t="shared" si="60"/>
        <v>0</v>
      </c>
      <c r="S544" s="33">
        <f t="shared" si="61"/>
        <v>0</v>
      </c>
      <c r="U544" s="34">
        <f t="shared" si="63"/>
        <v>0</v>
      </c>
      <c r="V544" s="33">
        <f t="shared" si="62"/>
        <v>0</v>
      </c>
      <c r="W544" s="33">
        <f t="shared" si="58"/>
        <v>0</v>
      </c>
      <c r="X544" s="33">
        <f t="shared" si="59"/>
        <v>0</v>
      </c>
      <c r="AD544"/>
      <c r="AE544"/>
    </row>
    <row r="545" spans="4:31">
      <c r="D545" s="15"/>
      <c r="E545" s="106"/>
      <c r="P545" s="23"/>
      <c r="R545" s="33">
        <f t="shared" si="60"/>
        <v>0</v>
      </c>
      <c r="S545" s="33">
        <f t="shared" si="61"/>
        <v>0</v>
      </c>
      <c r="U545" s="34">
        <f t="shared" si="63"/>
        <v>0</v>
      </c>
      <c r="V545" s="33">
        <f t="shared" si="62"/>
        <v>0</v>
      </c>
      <c r="W545" s="33">
        <f t="shared" si="58"/>
        <v>0</v>
      </c>
      <c r="X545" s="33">
        <f t="shared" si="59"/>
        <v>0</v>
      </c>
      <c r="AD545"/>
      <c r="AE545"/>
    </row>
    <row r="546" spans="4:31">
      <c r="D546" s="15"/>
      <c r="E546" s="106"/>
      <c r="P546" s="23"/>
      <c r="R546" s="33">
        <f t="shared" si="60"/>
        <v>0</v>
      </c>
      <c r="S546" s="33">
        <f t="shared" si="61"/>
        <v>0</v>
      </c>
      <c r="U546" s="34">
        <f t="shared" si="63"/>
        <v>0</v>
      </c>
      <c r="V546" s="33">
        <f t="shared" si="62"/>
        <v>0</v>
      </c>
      <c r="W546" s="33">
        <f t="shared" si="58"/>
        <v>0</v>
      </c>
      <c r="X546" s="33">
        <f t="shared" si="59"/>
        <v>0</v>
      </c>
      <c r="AD546"/>
      <c r="AE546"/>
    </row>
    <row r="547" spans="4:31">
      <c r="D547" s="15"/>
      <c r="E547" s="106"/>
      <c r="P547" s="23"/>
      <c r="R547" s="33">
        <f t="shared" si="60"/>
        <v>0</v>
      </c>
      <c r="S547" s="33">
        <f t="shared" si="61"/>
        <v>0</v>
      </c>
      <c r="U547" s="34">
        <f t="shared" si="63"/>
        <v>0</v>
      </c>
      <c r="V547" s="33">
        <f t="shared" si="62"/>
        <v>0</v>
      </c>
      <c r="W547" s="33">
        <f t="shared" si="58"/>
        <v>0</v>
      </c>
      <c r="X547" s="33">
        <f t="shared" si="59"/>
        <v>0</v>
      </c>
      <c r="AD547"/>
      <c r="AE547"/>
    </row>
    <row r="548" spans="4:31">
      <c r="D548" s="15"/>
      <c r="E548" s="106"/>
      <c r="P548" s="23"/>
      <c r="R548" s="33">
        <f t="shared" si="60"/>
        <v>0</v>
      </c>
      <c r="S548" s="33">
        <f t="shared" si="61"/>
        <v>0</v>
      </c>
      <c r="U548" s="34">
        <f t="shared" si="63"/>
        <v>0</v>
      </c>
      <c r="V548" s="33">
        <f t="shared" si="62"/>
        <v>0</v>
      </c>
      <c r="W548" s="33">
        <f t="shared" si="58"/>
        <v>0</v>
      </c>
      <c r="X548" s="33">
        <f t="shared" si="59"/>
        <v>0</v>
      </c>
      <c r="AD548"/>
      <c r="AE548"/>
    </row>
    <row r="549" spans="4:31">
      <c r="D549" s="15"/>
      <c r="E549" s="106"/>
      <c r="P549" s="23"/>
      <c r="R549" s="33">
        <f t="shared" si="60"/>
        <v>0</v>
      </c>
      <c r="S549" s="33">
        <f t="shared" si="61"/>
        <v>0</v>
      </c>
      <c r="U549" s="34">
        <f t="shared" si="63"/>
        <v>0</v>
      </c>
      <c r="V549" s="33">
        <f t="shared" si="62"/>
        <v>0</v>
      </c>
      <c r="W549" s="33">
        <f t="shared" si="58"/>
        <v>0</v>
      </c>
      <c r="X549" s="33">
        <f t="shared" si="59"/>
        <v>0</v>
      </c>
      <c r="AD549"/>
      <c r="AE549"/>
    </row>
    <row r="550" spans="4:31">
      <c r="D550" s="15"/>
      <c r="E550" s="106"/>
      <c r="P550" s="23"/>
      <c r="R550" s="33">
        <f t="shared" si="60"/>
        <v>0</v>
      </c>
      <c r="S550" s="33">
        <f t="shared" si="61"/>
        <v>0</v>
      </c>
      <c r="U550" s="34">
        <f t="shared" si="63"/>
        <v>0</v>
      </c>
      <c r="V550" s="33">
        <f t="shared" si="62"/>
        <v>0</v>
      </c>
      <c r="W550" s="33">
        <f t="shared" si="58"/>
        <v>0</v>
      </c>
      <c r="X550" s="33">
        <f t="shared" si="59"/>
        <v>0</v>
      </c>
      <c r="AD550"/>
      <c r="AE550"/>
    </row>
    <row r="551" spans="4:31">
      <c r="D551" s="15"/>
      <c r="E551" s="106"/>
      <c r="P551" s="23"/>
      <c r="R551" s="33">
        <f t="shared" si="60"/>
        <v>0</v>
      </c>
      <c r="S551" s="33">
        <f t="shared" si="61"/>
        <v>0</v>
      </c>
      <c r="U551" s="34">
        <f t="shared" si="63"/>
        <v>0</v>
      </c>
      <c r="V551" s="33">
        <f t="shared" si="62"/>
        <v>0</v>
      </c>
      <c r="W551" s="33">
        <f t="shared" si="58"/>
        <v>0</v>
      </c>
      <c r="X551" s="33">
        <f t="shared" si="59"/>
        <v>0</v>
      </c>
      <c r="AD551"/>
      <c r="AE551"/>
    </row>
    <row r="552" spans="4:31">
      <c r="D552" s="15"/>
      <c r="E552" s="106"/>
      <c r="P552" s="23"/>
      <c r="R552" s="33">
        <f t="shared" si="60"/>
        <v>0</v>
      </c>
      <c r="S552" s="33">
        <f t="shared" si="61"/>
        <v>0</v>
      </c>
      <c r="U552" s="34">
        <f t="shared" si="63"/>
        <v>0</v>
      </c>
      <c r="V552" s="33">
        <f t="shared" si="62"/>
        <v>0</v>
      </c>
      <c r="W552" s="33">
        <f t="shared" si="58"/>
        <v>0</v>
      </c>
      <c r="X552" s="33">
        <f t="shared" si="59"/>
        <v>0</v>
      </c>
      <c r="AD552"/>
      <c r="AE552"/>
    </row>
    <row r="553" spans="4:31">
      <c r="D553" s="15"/>
      <c r="E553" s="106"/>
      <c r="P553" s="23"/>
      <c r="R553" s="33">
        <f t="shared" si="60"/>
        <v>0</v>
      </c>
      <c r="S553" s="33">
        <f t="shared" si="61"/>
        <v>0</v>
      </c>
      <c r="U553" s="34">
        <f t="shared" si="63"/>
        <v>0</v>
      </c>
      <c r="V553" s="33">
        <f t="shared" si="62"/>
        <v>0</v>
      </c>
      <c r="W553" s="33">
        <f t="shared" si="58"/>
        <v>0</v>
      </c>
      <c r="X553" s="33">
        <f t="shared" si="59"/>
        <v>0</v>
      </c>
      <c r="AD553"/>
      <c r="AE553"/>
    </row>
    <row r="554" spans="4:31">
      <c r="D554" s="15"/>
      <c r="E554" s="106"/>
      <c r="P554" s="23"/>
      <c r="R554" s="33">
        <f t="shared" si="60"/>
        <v>0</v>
      </c>
      <c r="S554" s="33">
        <f t="shared" si="61"/>
        <v>0</v>
      </c>
      <c r="U554" s="34">
        <f t="shared" si="63"/>
        <v>0</v>
      </c>
      <c r="V554" s="33">
        <f t="shared" si="62"/>
        <v>0</v>
      </c>
      <c r="W554" s="33">
        <f t="shared" si="58"/>
        <v>0</v>
      </c>
      <c r="X554" s="33">
        <f t="shared" si="59"/>
        <v>0</v>
      </c>
      <c r="AD554"/>
      <c r="AE554"/>
    </row>
    <row r="555" spans="4:31">
      <c r="D555" s="15"/>
      <c r="E555" s="106"/>
      <c r="P555" s="23"/>
      <c r="R555" s="33">
        <f t="shared" si="60"/>
        <v>0</v>
      </c>
      <c r="S555" s="33">
        <f t="shared" si="61"/>
        <v>0</v>
      </c>
      <c r="U555" s="34">
        <f t="shared" si="63"/>
        <v>0</v>
      </c>
      <c r="V555" s="33">
        <f t="shared" si="62"/>
        <v>0</v>
      </c>
      <c r="W555" s="33">
        <f t="shared" si="58"/>
        <v>0</v>
      </c>
      <c r="X555" s="33">
        <f t="shared" si="59"/>
        <v>0</v>
      </c>
      <c r="AD555"/>
      <c r="AE555"/>
    </row>
    <row r="556" spans="4:31">
      <c r="D556" s="15"/>
      <c r="E556" s="106"/>
      <c r="P556" s="23"/>
      <c r="R556" s="33">
        <f t="shared" si="60"/>
        <v>0</v>
      </c>
      <c r="S556" s="33">
        <f t="shared" si="61"/>
        <v>0</v>
      </c>
      <c r="U556" s="34">
        <f t="shared" si="63"/>
        <v>0</v>
      </c>
      <c r="V556" s="33">
        <f t="shared" si="62"/>
        <v>0</v>
      </c>
      <c r="W556" s="33">
        <f t="shared" si="58"/>
        <v>0</v>
      </c>
      <c r="X556" s="33">
        <f t="shared" si="59"/>
        <v>0</v>
      </c>
      <c r="AD556"/>
      <c r="AE556"/>
    </row>
    <row r="557" spans="4:31">
      <c r="D557" s="15"/>
      <c r="E557" s="106"/>
      <c r="P557" s="23"/>
      <c r="R557" s="33">
        <f t="shared" si="60"/>
        <v>0</v>
      </c>
      <c r="S557" s="33">
        <f t="shared" si="61"/>
        <v>0</v>
      </c>
      <c r="U557" s="34">
        <f t="shared" si="63"/>
        <v>0</v>
      </c>
      <c r="V557" s="33">
        <f t="shared" si="62"/>
        <v>0</v>
      </c>
      <c r="W557" s="33">
        <f t="shared" ref="W557:W620" si="64">T557/(1+Q557)*Q557*M557</f>
        <v>0</v>
      </c>
      <c r="X557" s="33">
        <f t="shared" si="59"/>
        <v>0</v>
      </c>
      <c r="AD557"/>
      <c r="AE557"/>
    </row>
    <row r="558" spans="4:31">
      <c r="D558" s="15"/>
      <c r="E558" s="106"/>
      <c r="P558" s="23"/>
      <c r="R558" s="33">
        <f t="shared" si="60"/>
        <v>0</v>
      </c>
      <c r="S558" s="33">
        <f t="shared" si="61"/>
        <v>0</v>
      </c>
      <c r="U558" s="34">
        <f t="shared" si="63"/>
        <v>0</v>
      </c>
      <c r="V558" s="33">
        <f t="shared" si="62"/>
        <v>0</v>
      </c>
      <c r="W558" s="33">
        <f t="shared" si="64"/>
        <v>0</v>
      </c>
      <c r="X558" s="33">
        <f t="shared" si="59"/>
        <v>0</v>
      </c>
      <c r="AD558"/>
      <c r="AE558"/>
    </row>
    <row r="559" spans="4:31">
      <c r="D559" s="15"/>
      <c r="E559" s="106"/>
      <c r="P559" s="23"/>
      <c r="R559" s="33">
        <f t="shared" si="60"/>
        <v>0</v>
      </c>
      <c r="S559" s="33">
        <f t="shared" si="61"/>
        <v>0</v>
      </c>
      <c r="U559" s="34">
        <f t="shared" si="63"/>
        <v>0</v>
      </c>
      <c r="V559" s="33">
        <f t="shared" si="62"/>
        <v>0</v>
      </c>
      <c r="W559" s="33">
        <f t="shared" si="64"/>
        <v>0</v>
      </c>
      <c r="X559" s="33">
        <f t="shared" si="59"/>
        <v>0</v>
      </c>
      <c r="AD559"/>
      <c r="AE559"/>
    </row>
    <row r="560" spans="4:31">
      <c r="D560" s="15"/>
      <c r="E560" s="106"/>
      <c r="P560" s="23"/>
      <c r="R560" s="33">
        <f t="shared" si="60"/>
        <v>0</v>
      </c>
      <c r="S560" s="33">
        <f t="shared" si="61"/>
        <v>0</v>
      </c>
      <c r="U560" s="34">
        <f t="shared" si="63"/>
        <v>0</v>
      </c>
      <c r="V560" s="33">
        <f t="shared" si="62"/>
        <v>0</v>
      </c>
      <c r="W560" s="33">
        <f t="shared" si="64"/>
        <v>0</v>
      </c>
      <c r="X560" s="33">
        <f t="shared" si="59"/>
        <v>0</v>
      </c>
      <c r="AD560"/>
      <c r="AE560"/>
    </row>
    <row r="561" spans="4:31">
      <c r="D561" s="15"/>
      <c r="E561" s="106"/>
      <c r="P561" s="23"/>
      <c r="R561" s="33">
        <f t="shared" si="60"/>
        <v>0</v>
      </c>
      <c r="S561" s="33">
        <f t="shared" si="61"/>
        <v>0</v>
      </c>
      <c r="U561" s="34">
        <f t="shared" si="63"/>
        <v>0</v>
      </c>
      <c r="V561" s="33">
        <f t="shared" si="62"/>
        <v>0</v>
      </c>
      <c r="W561" s="33">
        <f t="shared" si="64"/>
        <v>0</v>
      </c>
      <c r="X561" s="33">
        <f t="shared" si="59"/>
        <v>0</v>
      </c>
      <c r="AD561"/>
      <c r="AE561"/>
    </row>
    <row r="562" spans="4:31">
      <c r="D562" s="15"/>
      <c r="E562" s="106"/>
      <c r="P562" s="23"/>
      <c r="R562" s="33">
        <f t="shared" si="60"/>
        <v>0</v>
      </c>
      <c r="S562" s="33">
        <f t="shared" si="61"/>
        <v>0</v>
      </c>
      <c r="U562" s="34">
        <f t="shared" si="63"/>
        <v>0</v>
      </c>
      <c r="V562" s="33">
        <f t="shared" si="62"/>
        <v>0</v>
      </c>
      <c r="W562" s="33">
        <f t="shared" si="64"/>
        <v>0</v>
      </c>
      <c r="X562" s="33">
        <f t="shared" si="59"/>
        <v>0</v>
      </c>
      <c r="AD562"/>
      <c r="AE562"/>
    </row>
    <row r="563" spans="4:31">
      <c r="D563" s="15"/>
      <c r="E563" s="106"/>
      <c r="P563" s="23"/>
      <c r="R563" s="33">
        <f t="shared" si="60"/>
        <v>0</v>
      </c>
      <c r="S563" s="33">
        <f t="shared" si="61"/>
        <v>0</v>
      </c>
      <c r="U563" s="34">
        <f t="shared" si="63"/>
        <v>0</v>
      </c>
      <c r="V563" s="33">
        <f t="shared" si="62"/>
        <v>0</v>
      </c>
      <c r="W563" s="33">
        <f t="shared" si="64"/>
        <v>0</v>
      </c>
      <c r="X563" s="33">
        <f t="shared" si="59"/>
        <v>0</v>
      </c>
      <c r="AD563"/>
      <c r="AE563"/>
    </row>
    <row r="564" spans="4:31">
      <c r="D564" s="15"/>
      <c r="E564" s="106"/>
      <c r="P564" s="23"/>
      <c r="R564" s="33">
        <f t="shared" si="60"/>
        <v>0</v>
      </c>
      <c r="S564" s="33">
        <f t="shared" si="61"/>
        <v>0</v>
      </c>
      <c r="U564" s="34">
        <f t="shared" si="63"/>
        <v>0</v>
      </c>
      <c r="V564" s="33">
        <f t="shared" si="62"/>
        <v>0</v>
      </c>
      <c r="W564" s="33">
        <f t="shared" si="64"/>
        <v>0</v>
      </c>
      <c r="X564" s="33">
        <f t="shared" si="59"/>
        <v>0</v>
      </c>
      <c r="AD564"/>
      <c r="AE564"/>
    </row>
    <row r="565" spans="4:31">
      <c r="D565" s="15"/>
      <c r="E565" s="106"/>
      <c r="P565" s="23"/>
      <c r="R565" s="33">
        <f t="shared" si="60"/>
        <v>0</v>
      </c>
      <c r="S565" s="33">
        <f t="shared" si="61"/>
        <v>0</v>
      </c>
      <c r="U565" s="34">
        <f t="shared" si="63"/>
        <v>0</v>
      </c>
      <c r="V565" s="33">
        <f t="shared" si="62"/>
        <v>0</v>
      </c>
      <c r="W565" s="33">
        <f t="shared" si="64"/>
        <v>0</v>
      </c>
      <c r="X565" s="33">
        <f t="shared" si="59"/>
        <v>0</v>
      </c>
      <c r="AD565"/>
      <c r="AE565"/>
    </row>
    <row r="566" spans="4:31">
      <c r="D566" s="15"/>
      <c r="E566" s="106"/>
      <c r="P566" s="23"/>
      <c r="R566" s="33">
        <f t="shared" si="60"/>
        <v>0</v>
      </c>
      <c r="S566" s="33">
        <f t="shared" si="61"/>
        <v>0</v>
      </c>
      <c r="U566" s="34">
        <f t="shared" si="63"/>
        <v>0</v>
      </c>
      <c r="V566" s="33">
        <f t="shared" si="62"/>
        <v>0</v>
      </c>
      <c r="W566" s="33">
        <f t="shared" si="64"/>
        <v>0</v>
      </c>
      <c r="X566" s="33">
        <f t="shared" si="59"/>
        <v>0</v>
      </c>
      <c r="AD566"/>
      <c r="AE566"/>
    </row>
    <row r="567" spans="4:31">
      <c r="D567" s="15"/>
      <c r="E567" s="106"/>
      <c r="P567" s="23"/>
      <c r="R567" s="33">
        <f t="shared" si="60"/>
        <v>0</v>
      </c>
      <c r="S567" s="33">
        <f t="shared" si="61"/>
        <v>0</v>
      </c>
      <c r="U567" s="34">
        <f t="shared" si="63"/>
        <v>0</v>
      </c>
      <c r="V567" s="33">
        <f t="shared" si="62"/>
        <v>0</v>
      </c>
      <c r="W567" s="33">
        <f t="shared" si="64"/>
        <v>0</v>
      </c>
      <c r="X567" s="33">
        <f t="shared" si="59"/>
        <v>0</v>
      </c>
      <c r="AD567"/>
      <c r="AE567"/>
    </row>
    <row r="568" spans="4:31">
      <c r="D568" s="15"/>
      <c r="E568" s="106"/>
      <c r="P568" s="23"/>
      <c r="R568" s="33">
        <f t="shared" si="60"/>
        <v>0</v>
      </c>
      <c r="S568" s="33">
        <f t="shared" si="61"/>
        <v>0</v>
      </c>
      <c r="U568" s="34">
        <f t="shared" si="63"/>
        <v>0</v>
      </c>
      <c r="V568" s="33">
        <f t="shared" si="62"/>
        <v>0</v>
      </c>
      <c r="W568" s="33">
        <f t="shared" si="64"/>
        <v>0</v>
      </c>
      <c r="X568" s="33">
        <f t="shared" si="59"/>
        <v>0</v>
      </c>
      <c r="AD568"/>
      <c r="AE568"/>
    </row>
    <row r="569" spans="4:31">
      <c r="D569" s="15"/>
      <c r="E569" s="106"/>
      <c r="P569" s="23"/>
      <c r="R569" s="33">
        <f t="shared" si="60"/>
        <v>0</v>
      </c>
      <c r="S569" s="33">
        <f t="shared" si="61"/>
        <v>0</v>
      </c>
      <c r="U569" s="34">
        <f t="shared" si="63"/>
        <v>0</v>
      </c>
      <c r="V569" s="33">
        <f t="shared" si="62"/>
        <v>0</v>
      </c>
      <c r="W569" s="33">
        <f t="shared" si="64"/>
        <v>0</v>
      </c>
      <c r="X569" s="33">
        <f t="shared" si="59"/>
        <v>0</v>
      </c>
      <c r="AD569"/>
      <c r="AE569"/>
    </row>
    <row r="570" spans="4:31">
      <c r="D570" s="15"/>
      <c r="E570" s="106"/>
      <c r="P570" s="23"/>
      <c r="R570" s="33">
        <f t="shared" si="60"/>
        <v>0</v>
      </c>
      <c r="S570" s="33">
        <f t="shared" si="61"/>
        <v>0</v>
      </c>
      <c r="U570" s="34">
        <f t="shared" si="63"/>
        <v>0</v>
      </c>
      <c r="V570" s="33">
        <f t="shared" si="62"/>
        <v>0</v>
      </c>
      <c r="W570" s="33">
        <f t="shared" si="64"/>
        <v>0</v>
      </c>
      <c r="X570" s="33">
        <f t="shared" si="59"/>
        <v>0</v>
      </c>
      <c r="AD570"/>
      <c r="AE570"/>
    </row>
    <row r="571" spans="4:31">
      <c r="D571" s="15"/>
      <c r="E571" s="106"/>
      <c r="P571" s="23"/>
      <c r="R571" s="33">
        <f t="shared" si="60"/>
        <v>0</v>
      </c>
      <c r="S571" s="33">
        <f t="shared" si="61"/>
        <v>0</v>
      </c>
      <c r="U571" s="34">
        <f t="shared" si="63"/>
        <v>0</v>
      </c>
      <c r="V571" s="33">
        <f t="shared" si="62"/>
        <v>0</v>
      </c>
      <c r="W571" s="33">
        <f t="shared" si="64"/>
        <v>0</v>
      </c>
      <c r="X571" s="33">
        <f t="shared" si="59"/>
        <v>0</v>
      </c>
      <c r="AD571"/>
      <c r="AE571"/>
    </row>
    <row r="572" spans="4:31">
      <c r="D572" s="15"/>
      <c r="E572" s="106"/>
      <c r="P572" s="23"/>
      <c r="R572" s="33">
        <f t="shared" si="60"/>
        <v>0</v>
      </c>
      <c r="S572" s="33">
        <f t="shared" si="61"/>
        <v>0</v>
      </c>
      <c r="U572" s="34">
        <f t="shared" si="63"/>
        <v>0</v>
      </c>
      <c r="V572" s="33">
        <f t="shared" si="62"/>
        <v>0</v>
      </c>
      <c r="W572" s="33">
        <f t="shared" si="64"/>
        <v>0</v>
      </c>
      <c r="X572" s="33">
        <f t="shared" si="59"/>
        <v>0</v>
      </c>
      <c r="AD572"/>
      <c r="AE572"/>
    </row>
    <row r="573" spans="4:31">
      <c r="D573" s="15"/>
      <c r="E573" s="106"/>
      <c r="P573" s="23"/>
      <c r="R573" s="33">
        <f t="shared" si="60"/>
        <v>0</v>
      </c>
      <c r="S573" s="33">
        <f t="shared" si="61"/>
        <v>0</v>
      </c>
      <c r="U573" s="34">
        <f t="shared" si="63"/>
        <v>0</v>
      </c>
      <c r="V573" s="33">
        <f t="shared" si="62"/>
        <v>0</v>
      </c>
      <c r="W573" s="33">
        <f t="shared" si="64"/>
        <v>0</v>
      </c>
      <c r="X573" s="33">
        <f t="shared" si="59"/>
        <v>0</v>
      </c>
      <c r="AD573"/>
      <c r="AE573"/>
    </row>
    <row r="574" spans="4:31">
      <c r="D574" s="15"/>
      <c r="E574" s="106"/>
      <c r="P574" s="23"/>
      <c r="R574" s="33">
        <f t="shared" si="60"/>
        <v>0</v>
      </c>
      <c r="S574" s="33">
        <f t="shared" si="61"/>
        <v>0</v>
      </c>
      <c r="U574" s="34">
        <f t="shared" si="63"/>
        <v>0</v>
      </c>
      <c r="V574" s="33">
        <f t="shared" si="62"/>
        <v>0</v>
      </c>
      <c r="W574" s="33">
        <f t="shared" si="64"/>
        <v>0</v>
      </c>
      <c r="X574" s="33">
        <f t="shared" si="59"/>
        <v>0</v>
      </c>
      <c r="AD574"/>
      <c r="AE574"/>
    </row>
    <row r="575" spans="4:31">
      <c r="D575" s="15"/>
      <c r="E575" s="106"/>
      <c r="P575" s="23"/>
      <c r="R575" s="33">
        <f t="shared" si="60"/>
        <v>0</v>
      </c>
      <c r="S575" s="33">
        <f t="shared" si="61"/>
        <v>0</v>
      </c>
      <c r="U575" s="34">
        <f t="shared" si="63"/>
        <v>0</v>
      </c>
      <c r="V575" s="33">
        <f t="shared" si="62"/>
        <v>0</v>
      </c>
      <c r="W575" s="33">
        <f t="shared" si="64"/>
        <v>0</v>
      </c>
      <c r="X575" s="33">
        <f t="shared" si="59"/>
        <v>0</v>
      </c>
      <c r="AD575"/>
      <c r="AE575"/>
    </row>
    <row r="576" spans="4:31">
      <c r="D576" s="15"/>
      <c r="E576" s="106"/>
      <c r="P576" s="23"/>
      <c r="R576" s="33">
        <f t="shared" si="60"/>
        <v>0</v>
      </c>
      <c r="S576" s="33">
        <f t="shared" si="61"/>
        <v>0</v>
      </c>
      <c r="U576" s="34">
        <f t="shared" si="63"/>
        <v>0</v>
      </c>
      <c r="V576" s="33">
        <f t="shared" si="62"/>
        <v>0</v>
      </c>
      <c r="W576" s="33">
        <f t="shared" si="64"/>
        <v>0</v>
      </c>
      <c r="X576" s="33">
        <f t="shared" si="59"/>
        <v>0</v>
      </c>
      <c r="AD576"/>
      <c r="AE576"/>
    </row>
    <row r="577" spans="4:31">
      <c r="D577" s="15"/>
      <c r="E577" s="106"/>
      <c r="P577" s="23"/>
      <c r="R577" s="33">
        <f t="shared" si="60"/>
        <v>0</v>
      </c>
      <c r="S577" s="33">
        <f t="shared" si="61"/>
        <v>0</v>
      </c>
      <c r="U577" s="34">
        <f t="shared" si="63"/>
        <v>0</v>
      </c>
      <c r="V577" s="33">
        <f t="shared" si="62"/>
        <v>0</v>
      </c>
      <c r="W577" s="33">
        <f t="shared" si="64"/>
        <v>0</v>
      </c>
      <c r="X577" s="33">
        <f t="shared" ref="X577:X624" si="65">W577-V577</f>
        <v>0</v>
      </c>
      <c r="AD577"/>
      <c r="AE577"/>
    </row>
    <row r="578" spans="4:31">
      <c r="D578" s="15"/>
      <c r="E578" s="106"/>
      <c r="P578" s="23"/>
      <c r="R578" s="33">
        <f t="shared" ref="R578:R622" si="66">T578/(1+Q578)</f>
        <v>0</v>
      </c>
      <c r="S578" s="33">
        <f t="shared" ref="S578:S622" si="67">R578*M578</f>
        <v>0</v>
      </c>
      <c r="U578" s="34">
        <f t="shared" si="63"/>
        <v>0</v>
      </c>
      <c r="V578" s="33">
        <f t="shared" ref="V578:V624" si="68">U578-S578</f>
        <v>0</v>
      </c>
      <c r="W578" s="33">
        <f t="shared" si="64"/>
        <v>0</v>
      </c>
      <c r="X578" s="33">
        <f t="shared" si="65"/>
        <v>0</v>
      </c>
      <c r="AD578"/>
      <c r="AE578"/>
    </row>
    <row r="579" spans="4:31">
      <c r="D579" s="15"/>
      <c r="E579" s="106"/>
      <c r="P579" s="23"/>
      <c r="R579" s="33">
        <f t="shared" si="66"/>
        <v>0</v>
      </c>
      <c r="S579" s="33">
        <f t="shared" si="67"/>
        <v>0</v>
      </c>
      <c r="U579" s="34">
        <f t="shared" si="63"/>
        <v>0</v>
      </c>
      <c r="V579" s="33">
        <f t="shared" si="68"/>
        <v>0</v>
      </c>
      <c r="W579" s="33">
        <f t="shared" si="64"/>
        <v>0</v>
      </c>
      <c r="X579" s="33">
        <f t="shared" si="65"/>
        <v>0</v>
      </c>
      <c r="AD579"/>
      <c r="AE579"/>
    </row>
    <row r="580" spans="4:31">
      <c r="D580" s="15"/>
      <c r="E580" s="106"/>
      <c r="P580" s="23"/>
      <c r="R580" s="33">
        <f t="shared" si="66"/>
        <v>0</v>
      </c>
      <c r="S580" s="33">
        <f t="shared" si="67"/>
        <v>0</v>
      </c>
      <c r="U580" s="34">
        <f t="shared" si="63"/>
        <v>0</v>
      </c>
      <c r="V580" s="33">
        <f t="shared" si="68"/>
        <v>0</v>
      </c>
      <c r="W580" s="33">
        <f t="shared" si="64"/>
        <v>0</v>
      </c>
      <c r="X580" s="33">
        <f t="shared" si="65"/>
        <v>0</v>
      </c>
      <c r="AD580"/>
      <c r="AE580"/>
    </row>
    <row r="581" spans="4:31">
      <c r="D581" s="15"/>
      <c r="E581" s="106"/>
      <c r="P581" s="23"/>
      <c r="R581" s="33">
        <f t="shared" si="66"/>
        <v>0</v>
      </c>
      <c r="S581" s="33">
        <f t="shared" si="67"/>
        <v>0</v>
      </c>
      <c r="U581" s="34">
        <f t="shared" si="63"/>
        <v>0</v>
      </c>
      <c r="V581" s="33">
        <f t="shared" si="68"/>
        <v>0</v>
      </c>
      <c r="W581" s="33">
        <f t="shared" si="64"/>
        <v>0</v>
      </c>
      <c r="X581" s="33">
        <f t="shared" si="65"/>
        <v>0</v>
      </c>
      <c r="AD581"/>
      <c r="AE581"/>
    </row>
    <row r="582" spans="4:31">
      <c r="D582" s="15"/>
      <c r="E582" s="106"/>
      <c r="P582" s="23"/>
      <c r="R582" s="33">
        <f t="shared" si="66"/>
        <v>0</v>
      </c>
      <c r="S582" s="33">
        <f t="shared" si="67"/>
        <v>0</v>
      </c>
      <c r="U582" s="34">
        <f t="shared" si="63"/>
        <v>0</v>
      </c>
      <c r="V582" s="33">
        <f t="shared" si="68"/>
        <v>0</v>
      </c>
      <c r="W582" s="33">
        <f t="shared" si="64"/>
        <v>0</v>
      </c>
      <c r="X582" s="33">
        <f t="shared" si="65"/>
        <v>0</v>
      </c>
      <c r="AD582"/>
      <c r="AE582"/>
    </row>
    <row r="583" spans="4:31">
      <c r="D583" s="15"/>
      <c r="E583" s="106"/>
      <c r="P583" s="23"/>
      <c r="R583" s="33">
        <f t="shared" si="66"/>
        <v>0</v>
      </c>
      <c r="S583" s="33">
        <f t="shared" si="67"/>
        <v>0</v>
      </c>
      <c r="U583" s="34">
        <f t="shared" si="63"/>
        <v>0</v>
      </c>
      <c r="V583" s="33">
        <f t="shared" si="68"/>
        <v>0</v>
      </c>
      <c r="W583" s="33">
        <f t="shared" si="64"/>
        <v>0</v>
      </c>
      <c r="X583" s="33">
        <f t="shared" si="65"/>
        <v>0</v>
      </c>
      <c r="AD583"/>
      <c r="AE583"/>
    </row>
    <row r="584" spans="4:31">
      <c r="D584" s="15"/>
      <c r="E584" s="106"/>
      <c r="P584" s="23"/>
      <c r="R584" s="33">
        <f t="shared" si="66"/>
        <v>0</v>
      </c>
      <c r="S584" s="33">
        <f t="shared" si="67"/>
        <v>0</v>
      </c>
      <c r="U584" s="34">
        <f t="shared" si="63"/>
        <v>0</v>
      </c>
      <c r="V584" s="33">
        <f t="shared" si="68"/>
        <v>0</v>
      </c>
      <c r="W584" s="33">
        <f t="shared" si="64"/>
        <v>0</v>
      </c>
      <c r="X584" s="33">
        <f t="shared" si="65"/>
        <v>0</v>
      </c>
      <c r="AD584"/>
      <c r="AE584"/>
    </row>
    <row r="585" spans="4:31">
      <c r="D585" s="15"/>
      <c r="E585" s="106"/>
      <c r="P585" s="23"/>
      <c r="R585" s="33">
        <f t="shared" si="66"/>
        <v>0</v>
      </c>
      <c r="S585" s="33">
        <f t="shared" si="67"/>
        <v>0</v>
      </c>
      <c r="U585" s="34">
        <f t="shared" si="63"/>
        <v>0</v>
      </c>
      <c r="V585" s="33">
        <f t="shared" si="68"/>
        <v>0</v>
      </c>
      <c r="W585" s="33">
        <f t="shared" si="64"/>
        <v>0</v>
      </c>
      <c r="X585" s="33">
        <f t="shared" si="65"/>
        <v>0</v>
      </c>
      <c r="AD585"/>
      <c r="AE585"/>
    </row>
    <row r="586" spans="4:31">
      <c r="D586" s="15"/>
      <c r="E586" s="106"/>
      <c r="P586" s="23"/>
      <c r="R586" s="33">
        <f t="shared" si="66"/>
        <v>0</v>
      </c>
      <c r="S586" s="33">
        <f t="shared" si="67"/>
        <v>0</v>
      </c>
      <c r="U586" s="34">
        <f t="shared" si="63"/>
        <v>0</v>
      </c>
      <c r="V586" s="33">
        <f t="shared" si="68"/>
        <v>0</v>
      </c>
      <c r="W586" s="33">
        <f t="shared" si="64"/>
        <v>0</v>
      </c>
      <c r="X586" s="33">
        <f t="shared" si="65"/>
        <v>0</v>
      </c>
      <c r="AD586"/>
      <c r="AE586"/>
    </row>
    <row r="587" spans="4:31">
      <c r="D587" s="15"/>
      <c r="E587" s="106"/>
      <c r="P587" s="23"/>
      <c r="R587" s="33">
        <f t="shared" si="66"/>
        <v>0</v>
      </c>
      <c r="S587" s="33">
        <f t="shared" si="67"/>
        <v>0</v>
      </c>
      <c r="U587" s="34">
        <f t="shared" si="63"/>
        <v>0</v>
      </c>
      <c r="V587" s="33">
        <f t="shared" si="68"/>
        <v>0</v>
      </c>
      <c r="W587" s="33">
        <f t="shared" si="64"/>
        <v>0</v>
      </c>
      <c r="X587" s="33">
        <f t="shared" si="65"/>
        <v>0</v>
      </c>
      <c r="AD587"/>
      <c r="AE587"/>
    </row>
    <row r="588" spans="4:31">
      <c r="D588" s="15"/>
      <c r="E588" s="106"/>
      <c r="P588" s="23"/>
      <c r="R588" s="33">
        <f t="shared" si="66"/>
        <v>0</v>
      </c>
      <c r="S588" s="33">
        <f t="shared" si="67"/>
        <v>0</v>
      </c>
      <c r="U588" s="34">
        <f t="shared" si="63"/>
        <v>0</v>
      </c>
      <c r="V588" s="33">
        <f t="shared" si="68"/>
        <v>0</v>
      </c>
      <c r="W588" s="33">
        <f t="shared" si="64"/>
        <v>0</v>
      </c>
      <c r="X588" s="33">
        <f t="shared" si="65"/>
        <v>0</v>
      </c>
      <c r="AD588"/>
      <c r="AE588"/>
    </row>
    <row r="589" spans="4:31">
      <c r="D589" s="15"/>
      <c r="E589" s="106"/>
      <c r="P589" s="23"/>
      <c r="R589" s="33">
        <f t="shared" si="66"/>
        <v>0</v>
      </c>
      <c r="S589" s="33">
        <f t="shared" si="67"/>
        <v>0</v>
      </c>
      <c r="U589" s="34">
        <f t="shared" si="63"/>
        <v>0</v>
      </c>
      <c r="V589" s="33">
        <f t="shared" si="68"/>
        <v>0</v>
      </c>
      <c r="W589" s="33">
        <f t="shared" si="64"/>
        <v>0</v>
      </c>
      <c r="X589" s="33">
        <f t="shared" si="65"/>
        <v>0</v>
      </c>
      <c r="AD589"/>
      <c r="AE589"/>
    </row>
    <row r="590" spans="4:31">
      <c r="D590" s="15"/>
      <c r="E590" s="106"/>
      <c r="P590" s="23"/>
      <c r="R590" s="33">
        <f t="shared" si="66"/>
        <v>0</v>
      </c>
      <c r="S590" s="33">
        <f t="shared" si="67"/>
        <v>0</v>
      </c>
      <c r="U590" s="34">
        <f t="shared" si="63"/>
        <v>0</v>
      </c>
      <c r="V590" s="33">
        <f t="shared" si="68"/>
        <v>0</v>
      </c>
      <c r="W590" s="33">
        <f t="shared" si="64"/>
        <v>0</v>
      </c>
      <c r="X590" s="33">
        <f t="shared" si="65"/>
        <v>0</v>
      </c>
      <c r="AD590"/>
      <c r="AE590"/>
    </row>
    <row r="591" spans="4:31">
      <c r="D591" s="15"/>
      <c r="E591" s="106"/>
      <c r="P591" s="23"/>
      <c r="R591" s="33">
        <f t="shared" si="66"/>
        <v>0</v>
      </c>
      <c r="S591" s="33">
        <f t="shared" si="67"/>
        <v>0</v>
      </c>
      <c r="U591" s="34">
        <f t="shared" si="63"/>
        <v>0</v>
      </c>
      <c r="V591" s="33">
        <f t="shared" si="68"/>
        <v>0</v>
      </c>
      <c r="W591" s="33">
        <f t="shared" si="64"/>
        <v>0</v>
      </c>
      <c r="X591" s="33">
        <f t="shared" si="65"/>
        <v>0</v>
      </c>
      <c r="AD591"/>
      <c r="AE591"/>
    </row>
    <row r="592" spans="4:31">
      <c r="D592" s="15"/>
      <c r="E592" s="106"/>
      <c r="P592" s="23"/>
      <c r="R592" s="33">
        <f t="shared" si="66"/>
        <v>0</v>
      </c>
      <c r="S592" s="33">
        <f t="shared" si="67"/>
        <v>0</v>
      </c>
      <c r="U592" s="34">
        <f t="shared" si="63"/>
        <v>0</v>
      </c>
      <c r="V592" s="33">
        <f t="shared" si="68"/>
        <v>0</v>
      </c>
      <c r="W592" s="33">
        <f t="shared" si="64"/>
        <v>0</v>
      </c>
      <c r="X592" s="33">
        <f t="shared" si="65"/>
        <v>0</v>
      </c>
      <c r="AD592"/>
      <c r="AE592"/>
    </row>
    <row r="593" spans="4:31">
      <c r="D593" s="15"/>
      <c r="E593" s="106"/>
      <c r="P593" s="23"/>
      <c r="R593" s="33">
        <f t="shared" si="66"/>
        <v>0</v>
      </c>
      <c r="S593" s="33">
        <f t="shared" si="67"/>
        <v>0</v>
      </c>
      <c r="U593" s="34">
        <f t="shared" si="63"/>
        <v>0</v>
      </c>
      <c r="V593" s="33">
        <f t="shared" si="68"/>
        <v>0</v>
      </c>
      <c r="W593" s="33">
        <f t="shared" si="64"/>
        <v>0</v>
      </c>
      <c r="X593" s="33">
        <f t="shared" si="65"/>
        <v>0</v>
      </c>
      <c r="AD593"/>
      <c r="AE593"/>
    </row>
    <row r="594" spans="4:31">
      <c r="D594" s="15"/>
      <c r="E594" s="106"/>
      <c r="P594" s="23"/>
      <c r="R594" s="33">
        <f t="shared" si="66"/>
        <v>0</v>
      </c>
      <c r="S594" s="33">
        <f t="shared" si="67"/>
        <v>0</v>
      </c>
      <c r="U594" s="34">
        <f t="shared" si="63"/>
        <v>0</v>
      </c>
      <c r="V594" s="33">
        <f t="shared" si="68"/>
        <v>0</v>
      </c>
      <c r="W594" s="33">
        <f t="shared" si="64"/>
        <v>0</v>
      </c>
      <c r="X594" s="33">
        <f t="shared" si="65"/>
        <v>0</v>
      </c>
      <c r="AD594"/>
      <c r="AE594"/>
    </row>
    <row r="595" spans="4:31">
      <c r="D595" s="15"/>
      <c r="E595" s="106"/>
      <c r="P595" s="23"/>
      <c r="R595" s="33">
        <f t="shared" si="66"/>
        <v>0</v>
      </c>
      <c r="S595" s="33">
        <f t="shared" si="67"/>
        <v>0</v>
      </c>
      <c r="U595" s="34">
        <f t="shared" si="63"/>
        <v>0</v>
      </c>
      <c r="V595" s="33">
        <f t="shared" si="68"/>
        <v>0</v>
      </c>
      <c r="W595" s="33">
        <f t="shared" si="64"/>
        <v>0</v>
      </c>
      <c r="X595" s="33">
        <f t="shared" si="65"/>
        <v>0</v>
      </c>
      <c r="AD595"/>
      <c r="AE595"/>
    </row>
    <row r="596" spans="4:31">
      <c r="D596" s="15"/>
      <c r="E596" s="106"/>
      <c r="P596" s="23"/>
      <c r="R596" s="33">
        <f t="shared" si="66"/>
        <v>0</v>
      </c>
      <c r="S596" s="33">
        <f t="shared" si="67"/>
        <v>0</v>
      </c>
      <c r="U596" s="34">
        <f t="shared" si="63"/>
        <v>0</v>
      </c>
      <c r="V596" s="33">
        <f t="shared" si="68"/>
        <v>0</v>
      </c>
      <c r="W596" s="33">
        <f t="shared" si="64"/>
        <v>0</v>
      </c>
      <c r="X596" s="33">
        <f t="shared" si="65"/>
        <v>0</v>
      </c>
      <c r="AD596"/>
      <c r="AE596"/>
    </row>
    <row r="597" spans="4:31">
      <c r="D597" s="15"/>
      <c r="E597" s="106"/>
      <c r="P597" s="23"/>
      <c r="R597" s="33">
        <f t="shared" si="66"/>
        <v>0</v>
      </c>
      <c r="S597" s="33">
        <f t="shared" si="67"/>
        <v>0</v>
      </c>
      <c r="U597" s="34">
        <f t="shared" si="63"/>
        <v>0</v>
      </c>
      <c r="V597" s="33">
        <f t="shared" si="68"/>
        <v>0</v>
      </c>
      <c r="W597" s="33">
        <f t="shared" si="64"/>
        <v>0</v>
      </c>
      <c r="X597" s="33">
        <f t="shared" si="65"/>
        <v>0</v>
      </c>
      <c r="AD597"/>
      <c r="AE597"/>
    </row>
    <row r="598" spans="4:31">
      <c r="D598" s="15"/>
      <c r="E598" s="106"/>
      <c r="P598" s="23"/>
      <c r="R598" s="33">
        <f t="shared" si="66"/>
        <v>0</v>
      </c>
      <c r="S598" s="33">
        <f t="shared" si="67"/>
        <v>0</v>
      </c>
      <c r="U598" s="34">
        <f t="shared" si="63"/>
        <v>0</v>
      </c>
      <c r="V598" s="33">
        <f t="shared" si="68"/>
        <v>0</v>
      </c>
      <c r="W598" s="33">
        <f t="shared" si="64"/>
        <v>0</v>
      </c>
      <c r="X598" s="33">
        <f t="shared" si="65"/>
        <v>0</v>
      </c>
      <c r="AD598"/>
      <c r="AE598"/>
    </row>
    <row r="599" spans="4:31">
      <c r="D599" s="15"/>
      <c r="E599" s="106"/>
      <c r="P599" s="23"/>
      <c r="R599" s="33">
        <f t="shared" si="66"/>
        <v>0</v>
      </c>
      <c r="S599" s="33">
        <f t="shared" si="67"/>
        <v>0</v>
      </c>
      <c r="U599" s="34">
        <f t="shared" si="63"/>
        <v>0</v>
      </c>
      <c r="V599" s="33">
        <f t="shared" si="68"/>
        <v>0</v>
      </c>
      <c r="W599" s="33">
        <f t="shared" si="64"/>
        <v>0</v>
      </c>
      <c r="X599" s="33">
        <f t="shared" si="65"/>
        <v>0</v>
      </c>
      <c r="AD599"/>
      <c r="AE599"/>
    </row>
    <row r="600" spans="4:31">
      <c r="D600" s="15"/>
      <c r="E600" s="106"/>
      <c r="P600" s="23"/>
      <c r="R600" s="33">
        <f t="shared" si="66"/>
        <v>0</v>
      </c>
      <c r="S600" s="33">
        <f t="shared" si="67"/>
        <v>0</v>
      </c>
      <c r="U600" s="34">
        <f t="shared" si="63"/>
        <v>0</v>
      </c>
      <c r="V600" s="33">
        <f t="shared" si="68"/>
        <v>0</v>
      </c>
      <c r="W600" s="33">
        <f t="shared" si="64"/>
        <v>0</v>
      </c>
      <c r="X600" s="33">
        <f t="shared" si="65"/>
        <v>0</v>
      </c>
      <c r="AD600"/>
      <c r="AE600"/>
    </row>
    <row r="601" spans="4:31">
      <c r="D601" s="15"/>
      <c r="E601" s="106"/>
      <c r="P601" s="23"/>
      <c r="R601" s="33">
        <f t="shared" si="66"/>
        <v>0</v>
      </c>
      <c r="S601" s="33">
        <f t="shared" si="67"/>
        <v>0</v>
      </c>
      <c r="U601" s="34">
        <f t="shared" si="63"/>
        <v>0</v>
      </c>
      <c r="V601" s="33">
        <f t="shared" si="68"/>
        <v>0</v>
      </c>
      <c r="W601" s="33">
        <f t="shared" si="64"/>
        <v>0</v>
      </c>
      <c r="X601" s="33">
        <f t="shared" si="65"/>
        <v>0</v>
      </c>
      <c r="AD601"/>
      <c r="AE601"/>
    </row>
    <row r="602" spans="4:31">
      <c r="D602" s="15"/>
      <c r="E602" s="106"/>
      <c r="P602" s="23"/>
      <c r="R602" s="33">
        <f t="shared" si="66"/>
        <v>0</v>
      </c>
      <c r="S602" s="33">
        <f t="shared" si="67"/>
        <v>0</v>
      </c>
      <c r="U602" s="34">
        <f t="shared" si="63"/>
        <v>0</v>
      </c>
      <c r="V602" s="33">
        <f t="shared" si="68"/>
        <v>0</v>
      </c>
      <c r="W602" s="33">
        <f t="shared" si="64"/>
        <v>0</v>
      </c>
      <c r="X602" s="33">
        <f t="shared" si="65"/>
        <v>0</v>
      </c>
      <c r="AD602"/>
      <c r="AE602"/>
    </row>
    <row r="603" spans="4:31">
      <c r="D603" s="15"/>
      <c r="E603" s="106"/>
      <c r="P603" s="23"/>
      <c r="R603" s="33">
        <f t="shared" si="66"/>
        <v>0</v>
      </c>
      <c r="S603" s="33">
        <f t="shared" si="67"/>
        <v>0</v>
      </c>
      <c r="U603" s="34">
        <f t="shared" ref="U603:U622" si="69">T603*M603</f>
        <v>0</v>
      </c>
      <c r="V603" s="33">
        <f t="shared" si="68"/>
        <v>0</v>
      </c>
      <c r="W603" s="33">
        <f t="shared" si="64"/>
        <v>0</v>
      </c>
      <c r="X603" s="33">
        <f t="shared" si="65"/>
        <v>0</v>
      </c>
      <c r="AD603"/>
      <c r="AE603"/>
    </row>
    <row r="604" spans="4:31">
      <c r="D604" s="15"/>
      <c r="E604" s="106"/>
      <c r="P604" s="23"/>
      <c r="R604" s="33">
        <f t="shared" si="66"/>
        <v>0</v>
      </c>
      <c r="S604" s="33">
        <f t="shared" si="67"/>
        <v>0</v>
      </c>
      <c r="U604" s="34">
        <f t="shared" si="69"/>
        <v>0</v>
      </c>
      <c r="V604" s="33">
        <f t="shared" si="68"/>
        <v>0</v>
      </c>
      <c r="W604" s="33">
        <f t="shared" si="64"/>
        <v>0</v>
      </c>
      <c r="X604" s="33">
        <f t="shared" si="65"/>
        <v>0</v>
      </c>
      <c r="AD604"/>
      <c r="AE604"/>
    </row>
    <row r="605" spans="4:31">
      <c r="D605" s="15"/>
      <c r="E605" s="106"/>
      <c r="P605" s="23"/>
      <c r="R605" s="33">
        <f t="shared" si="66"/>
        <v>0</v>
      </c>
      <c r="S605" s="33">
        <f t="shared" si="67"/>
        <v>0</v>
      </c>
      <c r="U605" s="34">
        <f t="shared" si="69"/>
        <v>0</v>
      </c>
      <c r="V605" s="33">
        <f t="shared" si="68"/>
        <v>0</v>
      </c>
      <c r="W605" s="33">
        <f t="shared" si="64"/>
        <v>0</v>
      </c>
      <c r="X605" s="33">
        <f t="shared" si="65"/>
        <v>0</v>
      </c>
      <c r="AD605"/>
      <c r="AE605"/>
    </row>
    <row r="606" spans="4:31">
      <c r="D606" s="15"/>
      <c r="E606" s="106"/>
      <c r="P606" s="23"/>
      <c r="R606" s="33">
        <f t="shared" si="66"/>
        <v>0</v>
      </c>
      <c r="S606" s="33">
        <f t="shared" si="67"/>
        <v>0</v>
      </c>
      <c r="U606" s="34">
        <f t="shared" si="69"/>
        <v>0</v>
      </c>
      <c r="V606" s="33">
        <f t="shared" si="68"/>
        <v>0</v>
      </c>
      <c r="W606" s="33">
        <f t="shared" si="64"/>
        <v>0</v>
      </c>
      <c r="X606" s="33">
        <f t="shared" si="65"/>
        <v>0</v>
      </c>
      <c r="AD606"/>
      <c r="AE606"/>
    </row>
    <row r="607" spans="4:31">
      <c r="D607" s="15"/>
      <c r="E607" s="106"/>
      <c r="P607" s="23"/>
      <c r="R607" s="33">
        <f t="shared" si="66"/>
        <v>0</v>
      </c>
      <c r="S607" s="33">
        <f t="shared" si="67"/>
        <v>0</v>
      </c>
      <c r="U607" s="34">
        <f t="shared" si="69"/>
        <v>0</v>
      </c>
      <c r="V607" s="33">
        <f t="shared" si="68"/>
        <v>0</v>
      </c>
      <c r="W607" s="33">
        <f t="shared" si="64"/>
        <v>0</v>
      </c>
      <c r="X607" s="33">
        <f t="shared" si="65"/>
        <v>0</v>
      </c>
      <c r="AD607"/>
      <c r="AE607"/>
    </row>
    <row r="608" spans="4:31">
      <c r="D608" s="15"/>
      <c r="E608" s="106"/>
      <c r="P608" s="23"/>
      <c r="R608" s="33">
        <f t="shared" si="66"/>
        <v>0</v>
      </c>
      <c r="S608" s="33">
        <f t="shared" si="67"/>
        <v>0</v>
      </c>
      <c r="U608" s="34">
        <f t="shared" si="69"/>
        <v>0</v>
      </c>
      <c r="V608" s="33">
        <f t="shared" si="68"/>
        <v>0</v>
      </c>
      <c r="W608" s="33">
        <f t="shared" si="64"/>
        <v>0</v>
      </c>
      <c r="X608" s="33">
        <f t="shared" si="65"/>
        <v>0</v>
      </c>
      <c r="AD608"/>
      <c r="AE608"/>
    </row>
    <row r="609" spans="4:31">
      <c r="D609" s="15"/>
      <c r="E609" s="106"/>
      <c r="P609" s="23"/>
      <c r="R609" s="33">
        <f t="shared" si="66"/>
        <v>0</v>
      </c>
      <c r="S609" s="33">
        <f t="shared" si="67"/>
        <v>0</v>
      </c>
      <c r="U609" s="34">
        <f t="shared" si="69"/>
        <v>0</v>
      </c>
      <c r="V609" s="33">
        <f t="shared" si="68"/>
        <v>0</v>
      </c>
      <c r="W609" s="33">
        <f t="shared" si="64"/>
        <v>0</v>
      </c>
      <c r="X609" s="33">
        <f t="shared" si="65"/>
        <v>0</v>
      </c>
      <c r="AD609"/>
      <c r="AE609"/>
    </row>
    <row r="610" spans="4:31">
      <c r="D610" s="15"/>
      <c r="E610" s="106"/>
      <c r="P610" s="23"/>
      <c r="R610" s="33">
        <f t="shared" si="66"/>
        <v>0</v>
      </c>
      <c r="S610" s="33">
        <f t="shared" si="67"/>
        <v>0</v>
      </c>
      <c r="U610" s="34">
        <f t="shared" si="69"/>
        <v>0</v>
      </c>
      <c r="V610" s="33">
        <f t="shared" si="68"/>
        <v>0</v>
      </c>
      <c r="W610" s="33">
        <f t="shared" si="64"/>
        <v>0</v>
      </c>
      <c r="X610" s="33">
        <f t="shared" si="65"/>
        <v>0</v>
      </c>
      <c r="AD610"/>
      <c r="AE610"/>
    </row>
    <row r="611" spans="4:31">
      <c r="D611" s="15"/>
      <c r="E611" s="106"/>
      <c r="P611" s="23"/>
      <c r="R611" s="33">
        <f t="shared" si="66"/>
        <v>0</v>
      </c>
      <c r="S611" s="33">
        <f t="shared" si="67"/>
        <v>0</v>
      </c>
      <c r="U611" s="34">
        <f t="shared" si="69"/>
        <v>0</v>
      </c>
      <c r="V611" s="33">
        <f t="shared" si="68"/>
        <v>0</v>
      </c>
      <c r="W611" s="33">
        <f t="shared" si="64"/>
        <v>0</v>
      </c>
      <c r="X611" s="33">
        <f t="shared" si="65"/>
        <v>0</v>
      </c>
      <c r="AD611"/>
      <c r="AE611"/>
    </row>
    <row r="612" spans="4:31">
      <c r="D612" s="15"/>
      <c r="E612" s="106"/>
      <c r="P612" s="23"/>
      <c r="R612" s="33">
        <f t="shared" si="66"/>
        <v>0</v>
      </c>
      <c r="S612" s="33">
        <f t="shared" si="67"/>
        <v>0</v>
      </c>
      <c r="U612" s="34">
        <f t="shared" si="69"/>
        <v>0</v>
      </c>
      <c r="V612" s="33">
        <f t="shared" si="68"/>
        <v>0</v>
      </c>
      <c r="W612" s="33">
        <f t="shared" si="64"/>
        <v>0</v>
      </c>
      <c r="X612" s="33">
        <f t="shared" si="65"/>
        <v>0</v>
      </c>
      <c r="AD612"/>
      <c r="AE612"/>
    </row>
    <row r="613" spans="4:31">
      <c r="D613" s="15"/>
      <c r="E613" s="106"/>
      <c r="P613" s="23"/>
      <c r="R613" s="33">
        <f t="shared" si="66"/>
        <v>0</v>
      </c>
      <c r="S613" s="33">
        <f t="shared" si="67"/>
        <v>0</v>
      </c>
      <c r="U613" s="34">
        <f t="shared" si="69"/>
        <v>0</v>
      </c>
      <c r="V613" s="33">
        <f t="shared" si="68"/>
        <v>0</v>
      </c>
      <c r="W613" s="33">
        <f t="shared" si="64"/>
        <v>0</v>
      </c>
      <c r="X613" s="33">
        <f t="shared" si="65"/>
        <v>0</v>
      </c>
      <c r="AD613"/>
      <c r="AE613"/>
    </row>
    <row r="614" spans="4:31">
      <c r="D614" s="15"/>
      <c r="E614" s="106"/>
      <c r="P614" s="23"/>
      <c r="R614" s="33">
        <f t="shared" si="66"/>
        <v>0</v>
      </c>
      <c r="S614" s="33">
        <f t="shared" si="67"/>
        <v>0</v>
      </c>
      <c r="U614" s="34">
        <f t="shared" si="69"/>
        <v>0</v>
      </c>
      <c r="V614" s="33">
        <f t="shared" si="68"/>
        <v>0</v>
      </c>
      <c r="W614" s="33">
        <f t="shared" si="64"/>
        <v>0</v>
      </c>
      <c r="X614" s="33">
        <f t="shared" si="65"/>
        <v>0</v>
      </c>
      <c r="AD614"/>
      <c r="AE614"/>
    </row>
    <row r="615" spans="4:31">
      <c r="D615" s="15"/>
      <c r="E615" s="106"/>
      <c r="P615" s="23"/>
      <c r="R615" s="33">
        <f t="shared" si="66"/>
        <v>0</v>
      </c>
      <c r="S615" s="33">
        <f t="shared" si="67"/>
        <v>0</v>
      </c>
      <c r="U615" s="34">
        <f t="shared" si="69"/>
        <v>0</v>
      </c>
      <c r="V615" s="33">
        <f t="shared" si="68"/>
        <v>0</v>
      </c>
      <c r="W615" s="33">
        <f t="shared" si="64"/>
        <v>0</v>
      </c>
      <c r="X615" s="33">
        <f t="shared" si="65"/>
        <v>0</v>
      </c>
      <c r="AD615"/>
      <c r="AE615"/>
    </row>
    <row r="616" spans="4:31">
      <c r="D616" s="15"/>
      <c r="E616" s="106"/>
      <c r="P616" s="23"/>
      <c r="R616" s="33">
        <f t="shared" si="66"/>
        <v>0</v>
      </c>
      <c r="S616" s="33">
        <f t="shared" si="67"/>
        <v>0</v>
      </c>
      <c r="U616" s="34">
        <f t="shared" si="69"/>
        <v>0</v>
      </c>
      <c r="V616" s="33">
        <f t="shared" si="68"/>
        <v>0</v>
      </c>
      <c r="W616" s="33">
        <f t="shared" si="64"/>
        <v>0</v>
      </c>
      <c r="X616" s="33">
        <f t="shared" si="65"/>
        <v>0</v>
      </c>
      <c r="AD616"/>
      <c r="AE616"/>
    </row>
    <row r="617" spans="4:31">
      <c r="D617" s="15"/>
      <c r="E617" s="106"/>
      <c r="P617" s="23"/>
      <c r="R617" s="33">
        <f t="shared" si="66"/>
        <v>0</v>
      </c>
      <c r="S617" s="33">
        <f t="shared" si="67"/>
        <v>0</v>
      </c>
      <c r="U617" s="34">
        <f t="shared" si="69"/>
        <v>0</v>
      </c>
      <c r="V617" s="33">
        <f t="shared" si="68"/>
        <v>0</v>
      </c>
      <c r="W617" s="33">
        <f t="shared" si="64"/>
        <v>0</v>
      </c>
      <c r="X617" s="33">
        <f t="shared" si="65"/>
        <v>0</v>
      </c>
      <c r="AD617"/>
      <c r="AE617"/>
    </row>
    <row r="618" spans="4:31">
      <c r="D618" s="15"/>
      <c r="E618" s="106"/>
      <c r="P618" s="23"/>
      <c r="R618" s="33">
        <f t="shared" si="66"/>
        <v>0</v>
      </c>
      <c r="S618" s="33">
        <f t="shared" si="67"/>
        <v>0</v>
      </c>
      <c r="U618" s="34">
        <f t="shared" si="69"/>
        <v>0</v>
      </c>
      <c r="V618" s="33">
        <f t="shared" si="68"/>
        <v>0</v>
      </c>
      <c r="W618" s="33">
        <f t="shared" si="64"/>
        <v>0</v>
      </c>
      <c r="X618" s="33">
        <f t="shared" si="65"/>
        <v>0</v>
      </c>
      <c r="AD618"/>
      <c r="AE618"/>
    </row>
    <row r="619" spans="4:31">
      <c r="D619" s="15"/>
      <c r="E619" s="106"/>
      <c r="P619" s="23"/>
      <c r="R619" s="33">
        <f t="shared" si="66"/>
        <v>0</v>
      </c>
      <c r="S619" s="33">
        <f t="shared" si="67"/>
        <v>0</v>
      </c>
      <c r="U619" s="34">
        <f t="shared" si="69"/>
        <v>0</v>
      </c>
      <c r="V619" s="33">
        <f t="shared" si="68"/>
        <v>0</v>
      </c>
      <c r="W619" s="33">
        <f t="shared" si="64"/>
        <v>0</v>
      </c>
      <c r="X619" s="33">
        <f t="shared" si="65"/>
        <v>0</v>
      </c>
      <c r="AD619"/>
      <c r="AE619"/>
    </row>
    <row r="620" spans="4:31">
      <c r="D620" s="15"/>
      <c r="E620" s="106"/>
      <c r="P620" s="23"/>
      <c r="R620" s="33">
        <f t="shared" si="66"/>
        <v>0</v>
      </c>
      <c r="S620" s="33">
        <f t="shared" si="67"/>
        <v>0</v>
      </c>
      <c r="U620" s="34">
        <f t="shared" si="69"/>
        <v>0</v>
      </c>
      <c r="V620" s="33">
        <f t="shared" si="68"/>
        <v>0</v>
      </c>
      <c r="W620" s="33">
        <f t="shared" si="64"/>
        <v>0</v>
      </c>
      <c r="X620" s="33">
        <f t="shared" si="65"/>
        <v>0</v>
      </c>
      <c r="AD620"/>
      <c r="AE620"/>
    </row>
    <row r="621" spans="4:31">
      <c r="D621" s="15"/>
      <c r="E621" s="106"/>
      <c r="P621" s="23"/>
      <c r="R621" s="33">
        <f t="shared" si="66"/>
        <v>0</v>
      </c>
      <c r="S621" s="33">
        <f t="shared" si="67"/>
        <v>0</v>
      </c>
      <c r="U621" s="34">
        <f t="shared" si="69"/>
        <v>0</v>
      </c>
      <c r="V621" s="33">
        <f t="shared" si="68"/>
        <v>0</v>
      </c>
      <c r="W621" s="33">
        <f t="shared" ref="W621:W624" si="70">T621/(1+Q621)*Q621*M621</f>
        <v>0</v>
      </c>
      <c r="X621" s="33">
        <f t="shared" si="65"/>
        <v>0</v>
      </c>
      <c r="AD621"/>
      <c r="AE621"/>
    </row>
    <row r="622" spans="4:31">
      <c r="D622" s="15"/>
      <c r="E622" s="106"/>
      <c r="P622" s="23"/>
      <c r="R622" s="33">
        <f t="shared" si="66"/>
        <v>0</v>
      </c>
      <c r="S622" s="33">
        <f t="shared" si="67"/>
        <v>0</v>
      </c>
      <c r="U622" s="34">
        <f t="shared" si="69"/>
        <v>0</v>
      </c>
      <c r="V622" s="33">
        <f t="shared" si="68"/>
        <v>0</v>
      </c>
      <c r="W622" s="33">
        <f t="shared" si="70"/>
        <v>0</v>
      </c>
      <c r="X622" s="33">
        <f t="shared" si="65"/>
        <v>0</v>
      </c>
      <c r="AD622"/>
      <c r="AE622"/>
    </row>
    <row r="623" spans="4:31">
      <c r="D623" s="15"/>
      <c r="E623" s="106"/>
      <c r="P623" s="23"/>
      <c r="U623" s="34">
        <f t="shared" ref="U623:U624" si="71">T623*M623</f>
        <v>0</v>
      </c>
      <c r="V623" s="33">
        <f t="shared" si="68"/>
        <v>0</v>
      </c>
      <c r="W623" s="33">
        <f t="shared" si="70"/>
        <v>0</v>
      </c>
      <c r="X623" s="33">
        <f t="shared" si="65"/>
        <v>0</v>
      </c>
      <c r="AD623"/>
      <c r="AE623"/>
    </row>
    <row r="624" spans="4:31">
      <c r="D624" s="15"/>
      <c r="E624" s="106"/>
      <c r="P624" s="23"/>
      <c r="U624" s="34">
        <f t="shared" si="71"/>
        <v>0</v>
      </c>
      <c r="V624" s="33">
        <f t="shared" si="68"/>
        <v>0</v>
      </c>
      <c r="W624" s="33">
        <f t="shared" si="70"/>
        <v>0</v>
      </c>
      <c r="X624" s="33">
        <f t="shared" si="65"/>
        <v>0</v>
      </c>
      <c r="AD624"/>
      <c r="AE624"/>
    </row>
    <row r="625" spans="4:30">
      <c r="D625" s="15"/>
      <c r="E625" s="106"/>
      <c r="P625" s="23"/>
      <c r="AD625"/>
    </row>
    <row r="626" spans="4:30">
      <c r="D626" s="15"/>
      <c r="E626" s="106"/>
      <c r="AD626"/>
    </row>
    <row r="627" spans="4:30">
      <c r="D627" s="15"/>
      <c r="E627" s="106"/>
      <c r="AD627"/>
    </row>
    <row r="628" spans="4:30">
      <c r="D628" s="15"/>
      <c r="E628" s="106"/>
      <c r="AD628"/>
    </row>
    <row r="629" spans="4:30">
      <c r="D629" s="15"/>
      <c r="E629" s="106"/>
      <c r="AD629"/>
    </row>
    <row r="630" spans="4:30">
      <c r="D630" s="15"/>
      <c r="E630" s="106"/>
      <c r="AD630"/>
    </row>
    <row r="631" spans="4:30">
      <c r="D631" s="15"/>
      <c r="E631" s="106"/>
      <c r="AD631"/>
    </row>
    <row r="632" spans="4:30">
      <c r="D632" s="15"/>
      <c r="E632" s="106"/>
      <c r="AD632"/>
    </row>
    <row r="633" spans="30:30">
      <c r="AD633"/>
    </row>
    <row r="634" spans="30:30">
      <c r="AD634"/>
    </row>
    <row r="635" spans="30:30">
      <c r="AD635"/>
    </row>
    <row r="636" spans="30:30">
      <c r="AD636"/>
    </row>
    <row r="637" spans="30:30">
      <c r="AD637"/>
    </row>
    <row r="638" spans="30:30">
      <c r="AD638"/>
    </row>
    <row r="639" spans="30:30">
      <c r="AD639"/>
    </row>
    <row r="640" spans="30:30">
      <c r="AD640"/>
    </row>
    <row r="641" spans="30:30">
      <c r="AD641"/>
    </row>
    <row r="642" spans="30:30">
      <c r="AD642"/>
    </row>
    <row r="643" spans="30:30">
      <c r="AD643"/>
    </row>
    <row r="644" spans="30:30">
      <c r="AD644"/>
    </row>
    <row r="645" spans="30:30">
      <c r="AD645"/>
    </row>
    <row r="646" spans="30:30">
      <c r="AD646"/>
    </row>
    <row r="647" spans="30:30">
      <c r="AD647"/>
    </row>
    <row r="648" spans="30:30">
      <c r="AD648"/>
    </row>
    <row r="649" spans="30:30">
      <c r="AD649"/>
    </row>
    <row r="650" spans="30:30">
      <c r="AD650"/>
    </row>
    <row r="651" spans="30:30">
      <c r="AD651"/>
    </row>
    <row r="652" spans="30:30">
      <c r="AD652"/>
    </row>
    <row r="653" spans="30:30">
      <c r="AD653"/>
    </row>
    <row r="654" spans="30:30">
      <c r="AD654"/>
    </row>
    <row r="655" spans="30:30">
      <c r="AD655"/>
    </row>
    <row r="656" spans="30:30">
      <c r="AD656"/>
    </row>
    <row r="657" spans="30:30">
      <c r="AD657"/>
    </row>
    <row r="658" spans="30:30">
      <c r="AD658"/>
    </row>
    <row r="659" spans="30:30">
      <c r="AD659"/>
    </row>
    <row r="660" spans="30:30">
      <c r="AD660"/>
    </row>
    <row r="661" spans="30:30">
      <c r="AD661"/>
    </row>
    <row r="662" spans="30:30">
      <c r="AD662"/>
    </row>
    <row r="663" spans="30:30">
      <c r="AD663"/>
    </row>
    <row r="664" spans="30:30">
      <c r="AD664"/>
    </row>
    <row r="665" spans="30:30">
      <c r="AD665"/>
    </row>
    <row r="666" spans="30:30">
      <c r="AD666"/>
    </row>
    <row r="667" spans="30:30">
      <c r="AD667"/>
    </row>
    <row r="668" spans="30:30">
      <c r="AD668"/>
    </row>
    <row r="669" spans="30:30">
      <c r="AD669"/>
    </row>
    <row r="670" spans="30:30">
      <c r="AD670"/>
    </row>
    <row r="671" spans="30:30">
      <c r="AD671"/>
    </row>
    <row r="672" spans="30:30">
      <c r="AD672"/>
    </row>
    <row r="673" spans="30:30">
      <c r="AD673"/>
    </row>
    <row r="674" spans="30:30">
      <c r="AD674"/>
    </row>
    <row r="675" spans="30:30">
      <c r="AD675"/>
    </row>
    <row r="676" spans="30:30">
      <c r="AD676"/>
    </row>
    <row r="677" spans="30:30">
      <c r="AD677"/>
    </row>
    <row r="678" spans="30:30">
      <c r="AD678"/>
    </row>
    <row r="679" spans="30:30">
      <c r="AD679"/>
    </row>
    <row r="680" spans="30:30">
      <c r="AD680"/>
    </row>
    <row r="681" spans="30:30">
      <c r="AD681"/>
    </row>
    <row r="682" spans="30:30">
      <c r="AD682"/>
    </row>
    <row r="683" spans="30:30">
      <c r="AD683"/>
    </row>
    <row r="684" spans="30:30">
      <c r="AD684"/>
    </row>
    <row r="685" spans="30:30">
      <c r="AD685"/>
    </row>
    <row r="686" spans="30:30">
      <c r="AD686"/>
    </row>
    <row r="687" spans="30:30">
      <c r="AD687"/>
    </row>
    <row r="688" spans="30:30">
      <c r="AD688"/>
    </row>
    <row r="689" spans="30:30">
      <c r="AD689"/>
    </row>
    <row r="690" spans="30:30">
      <c r="AD690"/>
    </row>
    <row r="691" spans="30:30">
      <c r="AD691"/>
    </row>
    <row r="692" spans="30:30">
      <c r="AD692"/>
    </row>
    <row r="693" spans="30:30">
      <c r="AD693"/>
    </row>
    <row r="694" spans="30:30">
      <c r="AD694"/>
    </row>
    <row r="695" spans="30:30">
      <c r="AD695"/>
    </row>
    <row r="696" spans="30:30">
      <c r="AD696"/>
    </row>
    <row r="697" spans="30:30">
      <c r="AD697"/>
    </row>
    <row r="698" spans="30:30">
      <c r="AD698"/>
    </row>
    <row r="699" spans="30:30">
      <c r="AD699"/>
    </row>
    <row r="700" spans="30:30">
      <c r="AD700"/>
    </row>
    <row r="701" spans="30:30">
      <c r="AD701"/>
    </row>
    <row r="702" spans="30:30">
      <c r="AD702"/>
    </row>
    <row r="703" spans="30:30">
      <c r="AD703"/>
    </row>
    <row r="704" spans="30:30">
      <c r="AD704"/>
    </row>
    <row r="705" spans="30:30">
      <c r="AD705"/>
    </row>
    <row r="706" spans="30:30">
      <c r="AD706"/>
    </row>
    <row r="707" spans="30:30">
      <c r="AD707"/>
    </row>
    <row r="708" spans="30:30">
      <c r="AD708"/>
    </row>
    <row r="709" spans="30:30">
      <c r="AD709"/>
    </row>
    <row r="710" spans="30:30">
      <c r="AD710"/>
    </row>
    <row r="711" spans="30:30">
      <c r="AD711"/>
    </row>
    <row r="712" spans="30:30">
      <c r="AD712"/>
    </row>
    <row r="713" spans="30:30">
      <c r="AD713"/>
    </row>
    <row r="714" spans="30:30">
      <c r="AD714"/>
    </row>
    <row r="715" spans="30:30">
      <c r="AD715"/>
    </row>
    <row r="716" spans="30:30">
      <c r="AD716"/>
    </row>
    <row r="717" spans="30:30">
      <c r="AD717"/>
    </row>
    <row r="718" spans="30:30">
      <c r="AD718"/>
    </row>
    <row r="719" spans="30:30">
      <c r="AD719"/>
    </row>
    <row r="720" spans="30:30">
      <c r="AD720"/>
    </row>
    <row r="721" spans="30:30">
      <c r="AD721"/>
    </row>
    <row r="722" spans="30:30">
      <c r="AD722"/>
    </row>
    <row r="723" spans="30:30">
      <c r="AD723"/>
    </row>
    <row r="724" spans="30:30">
      <c r="AD724"/>
    </row>
    <row r="725" spans="30:30">
      <c r="AD725"/>
    </row>
    <row r="726" spans="30:30">
      <c r="AD726"/>
    </row>
    <row r="727" spans="30:30">
      <c r="AD727"/>
    </row>
    <row r="728" spans="30:30">
      <c r="AD728"/>
    </row>
    <row r="729" spans="30:30">
      <c r="AD729"/>
    </row>
    <row r="730" spans="30:30">
      <c r="AD730"/>
    </row>
    <row r="731" spans="30:30">
      <c r="AD731"/>
    </row>
    <row r="732" spans="30:30">
      <c r="AD732"/>
    </row>
    <row r="733" spans="30:30">
      <c r="AD733"/>
    </row>
    <row r="734" spans="30:30">
      <c r="AD734"/>
    </row>
    <row r="735" spans="30:30">
      <c r="AD735"/>
    </row>
    <row r="736" spans="30:30">
      <c r="AD736"/>
    </row>
    <row r="737" spans="30:30">
      <c r="AD737"/>
    </row>
    <row r="738" spans="30:30">
      <c r="AD738"/>
    </row>
    <row r="739" spans="30:30">
      <c r="AD739"/>
    </row>
    <row r="740" spans="30:30">
      <c r="AD740"/>
    </row>
    <row r="741" spans="30:30">
      <c r="AD741"/>
    </row>
    <row r="742" spans="30:30">
      <c r="AD742"/>
    </row>
    <row r="743" spans="30:30">
      <c r="AD743"/>
    </row>
    <row r="744" spans="30:30">
      <c r="AD744"/>
    </row>
    <row r="745" spans="30:30">
      <c r="AD745"/>
    </row>
    <row r="746" spans="30:30">
      <c r="AD746"/>
    </row>
    <row r="747" spans="30:30">
      <c r="AD747"/>
    </row>
    <row r="748" spans="30:30">
      <c r="AD748"/>
    </row>
    <row r="749" spans="30:30">
      <c r="AD749"/>
    </row>
    <row r="750" spans="30:30">
      <c r="AD750"/>
    </row>
    <row r="751" spans="30:30">
      <c r="AD751"/>
    </row>
    <row r="752" spans="30:30">
      <c r="AD752"/>
    </row>
    <row r="753" spans="30:30">
      <c r="AD753"/>
    </row>
    <row r="754" spans="30:30">
      <c r="AD754"/>
    </row>
    <row r="755" spans="30:30">
      <c r="AD755"/>
    </row>
    <row r="756" spans="30:30">
      <c r="AD756"/>
    </row>
    <row r="757" spans="30:30">
      <c r="AD757"/>
    </row>
    <row r="758" spans="30:30">
      <c r="AD758"/>
    </row>
    <row r="759" spans="30:30">
      <c r="AD759"/>
    </row>
    <row r="760" spans="30:30">
      <c r="AD760"/>
    </row>
    <row r="761" spans="30:30">
      <c r="AD761"/>
    </row>
    <row r="762" spans="30:30">
      <c r="AD762"/>
    </row>
    <row r="763" spans="30:30">
      <c r="AD763"/>
    </row>
    <row r="764" spans="30:30">
      <c r="AD764"/>
    </row>
    <row r="765" spans="30:30">
      <c r="AD765"/>
    </row>
    <row r="766" spans="30:30">
      <c r="AD766"/>
    </row>
    <row r="767" spans="30:30">
      <c r="AD767"/>
    </row>
    <row r="768" spans="30:30">
      <c r="AD768"/>
    </row>
    <row r="769" spans="30:30">
      <c r="AD769"/>
    </row>
    <row r="770" spans="30:30">
      <c r="AD770"/>
    </row>
    <row r="771" spans="30:30">
      <c r="AD771"/>
    </row>
    <row r="772" spans="30:30">
      <c r="AD772"/>
    </row>
    <row r="773" spans="30:30">
      <c r="AD773"/>
    </row>
    <row r="774" spans="30:30">
      <c r="AD774"/>
    </row>
    <row r="775" spans="30:30">
      <c r="AD775"/>
    </row>
    <row r="776" spans="30:30">
      <c r="AD776"/>
    </row>
    <row r="777" spans="30:30">
      <c r="AD777"/>
    </row>
    <row r="778" spans="30:30">
      <c r="AD778"/>
    </row>
    <row r="779" spans="30:30">
      <c r="AD779"/>
    </row>
    <row r="780" spans="30:30">
      <c r="AD780"/>
    </row>
    <row r="781" spans="30:30">
      <c r="AD781"/>
    </row>
    <row r="782" spans="30:30">
      <c r="AD782"/>
    </row>
    <row r="783" spans="30:30">
      <c r="AD783"/>
    </row>
    <row r="784" spans="30:30">
      <c r="AD784"/>
    </row>
    <row r="785" spans="30:30">
      <c r="AD785"/>
    </row>
    <row r="786" spans="30:30">
      <c r="AD786"/>
    </row>
    <row r="787" spans="30:30">
      <c r="AD787"/>
    </row>
    <row r="788" spans="30:30">
      <c r="AD788"/>
    </row>
    <row r="789" spans="30:30">
      <c r="AD789"/>
    </row>
    <row r="790" spans="30:30">
      <c r="AD790"/>
    </row>
    <row r="791" spans="30:30">
      <c r="AD791"/>
    </row>
    <row r="792" spans="30:30">
      <c r="AD792"/>
    </row>
    <row r="793" spans="30:30">
      <c r="AD793"/>
    </row>
    <row r="794" spans="30:30">
      <c r="AD794"/>
    </row>
    <row r="795" spans="30:30">
      <c r="AD795"/>
    </row>
    <row r="796" spans="30:30">
      <c r="AD796"/>
    </row>
    <row r="797" spans="30:30">
      <c r="AD797"/>
    </row>
    <row r="798" spans="30:30">
      <c r="AD798"/>
    </row>
    <row r="799" spans="30:30">
      <c r="AD799"/>
    </row>
    <row r="800" spans="30:30">
      <c r="AD800"/>
    </row>
    <row r="801" spans="30:30">
      <c r="AD801"/>
    </row>
    <row r="802" spans="30:30">
      <c r="AD802"/>
    </row>
    <row r="803" spans="30:30">
      <c r="AD803"/>
    </row>
    <row r="804" spans="30:30">
      <c r="AD804"/>
    </row>
    <row r="805" spans="30:30">
      <c r="AD805"/>
    </row>
    <row r="806" spans="30:30">
      <c r="AD806"/>
    </row>
    <row r="807" spans="30:30">
      <c r="AD807"/>
    </row>
    <row r="808" spans="30:30">
      <c r="AD808"/>
    </row>
    <row r="809" spans="30:30">
      <c r="AD809"/>
    </row>
    <row r="810" spans="30:30">
      <c r="AD810"/>
    </row>
    <row r="811" spans="30:30">
      <c r="AD811"/>
    </row>
    <row r="812" spans="30:30">
      <c r="AD812"/>
    </row>
    <row r="813" spans="30:30">
      <c r="AD813"/>
    </row>
    <row r="814" spans="30:30">
      <c r="AD814"/>
    </row>
    <row r="815" spans="30:30">
      <c r="AD815"/>
    </row>
    <row r="816" spans="30:30">
      <c r="AD816"/>
    </row>
    <row r="817" spans="30:30">
      <c r="AD817"/>
    </row>
    <row r="818" spans="30:30">
      <c r="AD818"/>
    </row>
    <row r="819" spans="30:30">
      <c r="AD819"/>
    </row>
    <row r="820" spans="30:30">
      <c r="AD820"/>
    </row>
    <row r="821" spans="30:30">
      <c r="AD821"/>
    </row>
    <row r="822" spans="30:30">
      <c r="AD822"/>
    </row>
    <row r="823" spans="30:30">
      <c r="AD823"/>
    </row>
    <row r="824" spans="30:30">
      <c r="AD824"/>
    </row>
    <row r="825" spans="30:30">
      <c r="AD825"/>
    </row>
    <row r="826" spans="30:30">
      <c r="AD826"/>
    </row>
    <row r="827" spans="30:30">
      <c r="AD827"/>
    </row>
    <row r="828" spans="30:30">
      <c r="AD828"/>
    </row>
    <row r="829" spans="30:30">
      <c r="AD829"/>
    </row>
    <row r="830" spans="30:30">
      <c r="AD830"/>
    </row>
    <row r="831" spans="30:30">
      <c r="AD831"/>
    </row>
    <row r="832" spans="30:30">
      <c r="AD832"/>
    </row>
    <row r="833" spans="30:30">
      <c r="AD833"/>
    </row>
    <row r="834" spans="30:30">
      <c r="AD834"/>
    </row>
    <row r="835" spans="30:30">
      <c r="AD835"/>
    </row>
    <row r="836" spans="30:30">
      <c r="AD836"/>
    </row>
    <row r="837" spans="30:30">
      <c r="AD837"/>
    </row>
    <row r="838" spans="30:30">
      <c r="AD838"/>
    </row>
    <row r="839" spans="30:30">
      <c r="AD839"/>
    </row>
    <row r="840" spans="30:30">
      <c r="AD840"/>
    </row>
    <row r="841" spans="30:30">
      <c r="AD841"/>
    </row>
    <row r="842" spans="30:30">
      <c r="AD842"/>
    </row>
    <row r="843" spans="30:30">
      <c r="AD843"/>
    </row>
    <row r="844" spans="30:30">
      <c r="AD844"/>
    </row>
    <row r="845" spans="30:30">
      <c r="AD845"/>
    </row>
    <row r="846" spans="30:30">
      <c r="AD846"/>
    </row>
    <row r="847" spans="30:30">
      <c r="AD847"/>
    </row>
    <row r="848" spans="30:30">
      <c r="AD848"/>
    </row>
    <row r="849" spans="30:30">
      <c r="AD849"/>
    </row>
    <row r="850" spans="30:30">
      <c r="AD850"/>
    </row>
    <row r="851" spans="30:30">
      <c r="AD851"/>
    </row>
    <row r="852" spans="30:30">
      <c r="AD852"/>
    </row>
    <row r="853" spans="30:30">
      <c r="AD853"/>
    </row>
    <row r="854" spans="30:30">
      <c r="AD854"/>
    </row>
    <row r="855" spans="30:30">
      <c r="AD855"/>
    </row>
    <row r="856" spans="30:30">
      <c r="AD856"/>
    </row>
    <row r="857" spans="30:30">
      <c r="AD857"/>
    </row>
    <row r="858" spans="30:30">
      <c r="AD858"/>
    </row>
    <row r="859" spans="30:30">
      <c r="AD859"/>
    </row>
    <row r="860" spans="30:30">
      <c r="AD860"/>
    </row>
    <row r="861" spans="30:30">
      <c r="AD861"/>
    </row>
    <row r="862" spans="30:30">
      <c r="AD862"/>
    </row>
    <row r="863" spans="30:30">
      <c r="AD863"/>
    </row>
    <row r="864" spans="30:30">
      <c r="AD864"/>
    </row>
    <row r="865" spans="30:30">
      <c r="AD865"/>
    </row>
    <row r="866" spans="30:30">
      <c r="AD866"/>
    </row>
    <row r="867" spans="30:30">
      <c r="AD867"/>
    </row>
    <row r="868" spans="30:30">
      <c r="AD868"/>
    </row>
    <row r="869" spans="30:30">
      <c r="AD869"/>
    </row>
    <row r="870" spans="30:30">
      <c r="AD870"/>
    </row>
    <row r="871" spans="30:30">
      <c r="AD871"/>
    </row>
    <row r="872" spans="30:30">
      <c r="AD872"/>
    </row>
    <row r="873" spans="30:30">
      <c r="AD873"/>
    </row>
    <row r="874" spans="30:30">
      <c r="AD874"/>
    </row>
    <row r="875" spans="30:30">
      <c r="AD875"/>
    </row>
    <row r="876" spans="30:30">
      <c r="AD876"/>
    </row>
    <row r="877" spans="30:30">
      <c r="AD877"/>
    </row>
    <row r="878" spans="30:30">
      <c r="AD878"/>
    </row>
    <row r="879" spans="30:30">
      <c r="AD879"/>
    </row>
    <row r="880" spans="30:30">
      <c r="AD880"/>
    </row>
    <row r="881" spans="30:30">
      <c r="AD881"/>
    </row>
    <row r="882" spans="30:30">
      <c r="AD882"/>
    </row>
    <row r="883" spans="30:30">
      <c r="AD883"/>
    </row>
    <row r="884" spans="30:30">
      <c r="AD884"/>
    </row>
    <row r="885" spans="30:30">
      <c r="AD885"/>
    </row>
    <row r="886" spans="30:30">
      <c r="AD886"/>
    </row>
    <row r="887" spans="30:30">
      <c r="AD887"/>
    </row>
    <row r="888" spans="30:30">
      <c r="AD888"/>
    </row>
    <row r="889" spans="30:30">
      <c r="AD889"/>
    </row>
    <row r="890" spans="30:30">
      <c r="AD890"/>
    </row>
    <row r="891" spans="30:30">
      <c r="AD891"/>
    </row>
    <row r="892" spans="30:30">
      <c r="AD892"/>
    </row>
    <row r="893" spans="30:30">
      <c r="AD893"/>
    </row>
    <row r="894" spans="30:30">
      <c r="AD894"/>
    </row>
    <row r="895" spans="30:30">
      <c r="AD895"/>
    </row>
    <row r="896" spans="30:30">
      <c r="AD896"/>
    </row>
    <row r="897" spans="30:30">
      <c r="AD897"/>
    </row>
    <row r="898" spans="30:30">
      <c r="AD898"/>
    </row>
    <row r="899" spans="30:30">
      <c r="AD899"/>
    </row>
    <row r="900" spans="30:30">
      <c r="AD900"/>
    </row>
    <row r="901" spans="30:30">
      <c r="AD901"/>
    </row>
    <row r="902" spans="30:30">
      <c r="AD902"/>
    </row>
    <row r="903" spans="30:30">
      <c r="AD903"/>
    </row>
    <row r="904" spans="30:30">
      <c r="AD904"/>
    </row>
    <row r="905" spans="30:30">
      <c r="AD905"/>
    </row>
    <row r="906" spans="30:30">
      <c r="AD906"/>
    </row>
    <row r="907" spans="30:30">
      <c r="AD907"/>
    </row>
    <row r="908" spans="30:30">
      <c r="AD908"/>
    </row>
    <row r="909" spans="30:30">
      <c r="AD909"/>
    </row>
    <row r="910" spans="30:30">
      <c r="AD910"/>
    </row>
    <row r="911" spans="30:30">
      <c r="AD911"/>
    </row>
    <row r="912" spans="30:30">
      <c r="AD912"/>
    </row>
    <row r="913" spans="30:30">
      <c r="AD913"/>
    </row>
    <row r="914" spans="30:30">
      <c r="AD914"/>
    </row>
    <row r="915" spans="30:30">
      <c r="AD915"/>
    </row>
    <row r="916" spans="30:30">
      <c r="AD916"/>
    </row>
    <row r="917" spans="30:30">
      <c r="AD917"/>
    </row>
    <row r="918" spans="30:30">
      <c r="AD918"/>
    </row>
    <row r="919" spans="30:30">
      <c r="AD919"/>
    </row>
    <row r="920" spans="30:30">
      <c r="AD920"/>
    </row>
    <row r="921" spans="30:30">
      <c r="AD921"/>
    </row>
    <row r="922" spans="30:30">
      <c r="AD922"/>
    </row>
    <row r="923" spans="30:30">
      <c r="AD923"/>
    </row>
    <row r="924" spans="30:30">
      <c r="AD924"/>
    </row>
    <row r="925" spans="30:30">
      <c r="AD925"/>
    </row>
    <row r="926" spans="30:30">
      <c r="AD926"/>
    </row>
    <row r="927" spans="30:30">
      <c r="AD927"/>
    </row>
    <row r="928" spans="30:30">
      <c r="AD928"/>
    </row>
    <row r="929" spans="30:30">
      <c r="AD929"/>
    </row>
    <row r="930" spans="30:30">
      <c r="AD930"/>
    </row>
    <row r="931" spans="30:30">
      <c r="AD931"/>
    </row>
  </sheetData>
  <autoFilter xmlns:etc="http://www.wps.cn/officeDocument/2017/etCustomData" ref="A1:AA624" etc:filterBottomFollowUsedRange="0">
    <extLst/>
  </autoFilter>
  <mergeCells count="3">
    <mergeCell ref="Y213:Y218"/>
    <mergeCell ref="Z213:Z218"/>
    <mergeCell ref="AA213:AA218"/>
  </mergeCells>
  <dataValidations count="3">
    <dataValidation type="list" allowBlank="1" showInputMessage="1" showErrorMessage="1" sqref="C2:C627">
      <formula1>"原材料,办公用品,固定资产"</formula1>
    </dataValidation>
    <dataValidation type="list" allowBlank="1" showInputMessage="1" showErrorMessage="1" sqref="D2:D632">
      <formula1>"光学,机械,电子,办公用品,工具,辅料"</formula1>
    </dataValidation>
    <dataValidation type="list" allowBlank="1" showInputMessage="1" showErrorMessage="1" sqref="P2:P625">
      <formula1>"专票,普票,进口专票"</formula1>
    </dataValidation>
  </dataValidations>
  <pageMargins left="0.7" right="0.7" top="0.75" bottom="0.75" header="0.3" footer="0.3"/>
  <pageSetup paperSize="9" orientation="portrait"/>
  <headerFooter/>
  <ignoredErrors>
    <ignoredError sqref="U4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opLeftCell="A25" workbookViewId="0">
      <selection activeCell="I22" sqref="I22:I25"/>
    </sheetView>
  </sheetViews>
  <sheetFormatPr defaultColWidth="9" defaultRowHeight="13.5"/>
  <cols>
    <col min="1" max="1" width="12.875" style="15" customWidth="1"/>
    <col min="2" max="2" width="6.5" style="15" customWidth="1"/>
    <col min="3" max="3" width="14.375" style="44" customWidth="1"/>
    <col min="4" max="4" width="11.75" style="44" customWidth="1"/>
    <col min="5" max="5" width="12.75" customWidth="1"/>
    <col min="6" max="6" width="15.125" customWidth="1"/>
    <col min="7" max="7" width="15.875" customWidth="1"/>
    <col min="8" max="8" width="13.5" customWidth="1"/>
    <col min="9" max="9" width="7" customWidth="1"/>
    <col min="12" max="12" width="6.125" customWidth="1"/>
    <col min="14" max="15" width="11.75" style="45" customWidth="1"/>
    <col min="16" max="16" width="12.75" style="46" customWidth="1"/>
    <col min="17" max="17" width="10.5" style="4" customWidth="1"/>
    <col min="18" max="18" width="9.625" style="4" customWidth="1"/>
    <col min="19" max="19" width="9.5" style="4" customWidth="1"/>
    <col min="20" max="20" width="9.625" style="4" customWidth="1"/>
    <col min="23" max="23" width="10.875" customWidth="1"/>
    <col min="24" max="24" width="20.75" customWidth="1"/>
  </cols>
  <sheetData>
    <row r="1" spans="1:24">
      <c r="A1" s="6" t="s">
        <v>1109</v>
      </c>
      <c r="B1" s="6" t="s">
        <v>1</v>
      </c>
      <c r="C1" s="47" t="s">
        <v>3</v>
      </c>
      <c r="D1" s="47" t="s">
        <v>6</v>
      </c>
      <c r="E1" s="48" t="s">
        <v>7</v>
      </c>
      <c r="F1" s="48" t="s">
        <v>8</v>
      </c>
      <c r="G1" s="48" t="s">
        <v>9</v>
      </c>
      <c r="H1" s="49" t="s">
        <v>11</v>
      </c>
      <c r="I1" s="48" t="s">
        <v>12</v>
      </c>
      <c r="J1" s="48" t="s">
        <v>13</v>
      </c>
      <c r="K1" s="48" t="s">
        <v>14</v>
      </c>
      <c r="L1" s="48" t="s">
        <v>15</v>
      </c>
      <c r="M1" s="48" t="s">
        <v>16</v>
      </c>
      <c r="N1" s="70" t="s">
        <v>17</v>
      </c>
      <c r="O1" s="70" t="s">
        <v>18</v>
      </c>
      <c r="P1" s="71" t="s">
        <v>19</v>
      </c>
      <c r="Q1" s="10" t="s">
        <v>20</v>
      </c>
      <c r="R1" s="10" t="s">
        <v>21</v>
      </c>
      <c r="S1" s="10" t="s">
        <v>1110</v>
      </c>
      <c r="T1" s="10" t="s">
        <v>23</v>
      </c>
      <c r="U1" s="90" t="s">
        <v>24</v>
      </c>
      <c r="V1" s="48" t="s">
        <v>1111</v>
      </c>
      <c r="W1" s="48" t="s">
        <v>1112</v>
      </c>
      <c r="X1" s="65" t="s">
        <v>1113</v>
      </c>
    </row>
    <row r="2" s="42" customFormat="1" ht="14.25" spans="1:23">
      <c r="A2" s="50">
        <v>45105</v>
      </c>
      <c r="B2" s="50"/>
      <c r="C2" s="51" t="s">
        <v>1114</v>
      </c>
      <c r="D2" s="51"/>
      <c r="E2" s="52" t="s">
        <v>28</v>
      </c>
      <c r="F2" s="53" t="s">
        <v>1115</v>
      </c>
      <c r="G2" s="42" t="s">
        <v>1116</v>
      </c>
      <c r="H2" s="54" t="s">
        <v>110</v>
      </c>
      <c r="I2" s="42">
        <v>1</v>
      </c>
      <c r="J2" s="42" t="s">
        <v>64</v>
      </c>
      <c r="K2" s="42" t="s">
        <v>33</v>
      </c>
      <c r="L2" s="21" t="s">
        <v>34</v>
      </c>
      <c r="M2" s="72">
        <v>0.13</v>
      </c>
      <c r="N2" s="73">
        <f>P2/(1+M2)</f>
        <v>2787.61061946903</v>
      </c>
      <c r="O2" s="73">
        <f>N2*I2</f>
        <v>2787.61061946903</v>
      </c>
      <c r="P2" s="74">
        <v>3150</v>
      </c>
      <c r="Q2" s="91">
        <f>P2*I2</f>
        <v>3150</v>
      </c>
      <c r="R2" s="92">
        <f>Q2-O2</f>
        <v>362.389380530973</v>
      </c>
      <c r="S2" s="92">
        <f>P2/(1+M2)*M2*I2</f>
        <v>362.389380530973</v>
      </c>
      <c r="T2" s="92">
        <f>S2-R2</f>
        <v>0</v>
      </c>
      <c r="U2" s="42" t="s">
        <v>35</v>
      </c>
      <c r="V2" s="42" t="s">
        <v>35</v>
      </c>
      <c r="W2" s="42" t="s">
        <v>36</v>
      </c>
    </row>
    <row r="3" s="42" customFormat="1" ht="14.25" spans="1:23">
      <c r="A3" s="50">
        <v>45113</v>
      </c>
      <c r="B3" s="50"/>
      <c r="C3" s="51" t="s">
        <v>1114</v>
      </c>
      <c r="D3" s="51" t="s">
        <v>1117</v>
      </c>
      <c r="E3" s="52" t="s">
        <v>1118</v>
      </c>
      <c r="F3" s="53" t="s">
        <v>1119</v>
      </c>
      <c r="G3" s="53" t="s">
        <v>1120</v>
      </c>
      <c r="H3" s="54" t="s">
        <v>31</v>
      </c>
      <c r="I3" s="42">
        <v>9</v>
      </c>
      <c r="J3" s="42" t="s">
        <v>64</v>
      </c>
      <c r="K3" s="42" t="s">
        <v>33</v>
      </c>
      <c r="L3" s="21" t="s">
        <v>34</v>
      </c>
      <c r="M3" s="72">
        <v>0.13</v>
      </c>
      <c r="N3" s="73">
        <f t="shared" ref="N3:N22" si="0">P3/(1+M3)</f>
        <v>1371.6814159292</v>
      </c>
      <c r="O3" s="73">
        <f t="shared" ref="O3:O22" si="1">N3*I3</f>
        <v>12345.1327433628</v>
      </c>
      <c r="P3" s="74">
        <v>1550</v>
      </c>
      <c r="Q3" s="91">
        <f t="shared" ref="Q3:Q20" si="2">P3*I3</f>
        <v>13950</v>
      </c>
      <c r="R3" s="92">
        <f t="shared" ref="R3:R22" si="3">Q3-O3</f>
        <v>1604.86725663717</v>
      </c>
      <c r="S3" s="92">
        <f t="shared" ref="S3:S31" si="4">P3/(1+M3)*M3*I3</f>
        <v>1604.86725663717</v>
      </c>
      <c r="T3" s="92">
        <f t="shared" ref="T3:T32" si="5">S3-R3</f>
        <v>2.27373675443232e-12</v>
      </c>
      <c r="U3" s="42" t="s">
        <v>35</v>
      </c>
      <c r="V3" s="42" t="s">
        <v>35</v>
      </c>
      <c r="W3" s="42" t="s">
        <v>116</v>
      </c>
    </row>
    <row r="4" s="42" customFormat="1" ht="14.25" spans="1:23">
      <c r="A4" s="50">
        <v>45114</v>
      </c>
      <c r="B4" s="50"/>
      <c r="C4" s="55" t="s">
        <v>1121</v>
      </c>
      <c r="D4" s="55"/>
      <c r="E4" s="42" t="s">
        <v>236</v>
      </c>
      <c r="F4" s="42" t="s">
        <v>1122</v>
      </c>
      <c r="G4" s="42" t="s">
        <v>1123</v>
      </c>
      <c r="H4" s="54" t="s">
        <v>42</v>
      </c>
      <c r="I4" s="42">
        <v>2</v>
      </c>
      <c r="J4" s="42" t="s">
        <v>64</v>
      </c>
      <c r="K4" s="42" t="s">
        <v>33</v>
      </c>
      <c r="L4" s="21" t="s">
        <v>34</v>
      </c>
      <c r="M4" s="72">
        <v>0.13</v>
      </c>
      <c r="N4" s="73">
        <f t="shared" si="0"/>
        <v>2919.46902654867</v>
      </c>
      <c r="O4" s="73">
        <f t="shared" si="1"/>
        <v>5838.93805309735</v>
      </c>
      <c r="P4" s="74">
        <v>3299</v>
      </c>
      <c r="Q4" s="91">
        <f t="shared" si="2"/>
        <v>6598</v>
      </c>
      <c r="R4" s="92">
        <f t="shared" si="3"/>
        <v>759.061946902654</v>
      </c>
      <c r="S4" s="92">
        <f t="shared" si="4"/>
        <v>759.061946902655</v>
      </c>
      <c r="T4" s="92">
        <f t="shared" si="5"/>
        <v>0</v>
      </c>
      <c r="U4" s="42" t="s">
        <v>35</v>
      </c>
      <c r="V4" s="42" t="s">
        <v>35</v>
      </c>
      <c r="W4" s="42" t="s">
        <v>116</v>
      </c>
    </row>
    <row r="5" s="42" customFormat="1" ht="14.25" spans="1:23">
      <c r="A5" s="50">
        <v>45114</v>
      </c>
      <c r="B5" s="50"/>
      <c r="C5" s="51" t="s">
        <v>1114</v>
      </c>
      <c r="D5" s="51"/>
      <c r="E5" s="42" t="s">
        <v>236</v>
      </c>
      <c r="F5" s="42" t="s">
        <v>1124</v>
      </c>
      <c r="G5" s="42" t="s">
        <v>1125</v>
      </c>
      <c r="H5" s="54" t="s">
        <v>73</v>
      </c>
      <c r="I5" s="42">
        <v>2</v>
      </c>
      <c r="J5" s="42" t="s">
        <v>64</v>
      </c>
      <c r="K5" s="42" t="s">
        <v>33</v>
      </c>
      <c r="L5" s="21" t="s">
        <v>34</v>
      </c>
      <c r="M5" s="72">
        <v>0.13</v>
      </c>
      <c r="N5" s="73">
        <f t="shared" si="0"/>
        <v>3450.44247787611</v>
      </c>
      <c r="O5" s="73">
        <f t="shared" si="1"/>
        <v>6900.88495575221</v>
      </c>
      <c r="P5" s="74">
        <v>3899</v>
      </c>
      <c r="Q5" s="91">
        <f t="shared" si="2"/>
        <v>7798</v>
      </c>
      <c r="R5" s="92">
        <f t="shared" si="3"/>
        <v>897.115044247787</v>
      </c>
      <c r="S5" s="92">
        <f t="shared" si="4"/>
        <v>897.115044247788</v>
      </c>
      <c r="T5" s="92">
        <f t="shared" si="5"/>
        <v>0</v>
      </c>
      <c r="U5" s="42" t="s">
        <v>35</v>
      </c>
      <c r="V5" s="42" t="s">
        <v>35</v>
      </c>
      <c r="W5" s="42" t="s">
        <v>116</v>
      </c>
    </row>
    <row r="6" s="42" customFormat="1" ht="14.25" spans="1:23">
      <c r="A6" s="50">
        <v>45114</v>
      </c>
      <c r="B6" s="50"/>
      <c r="C6" s="51" t="s">
        <v>1114</v>
      </c>
      <c r="D6" s="56" t="s">
        <v>1126</v>
      </c>
      <c r="E6" s="53" t="s">
        <v>1127</v>
      </c>
      <c r="F6" s="42" t="s">
        <v>1128</v>
      </c>
      <c r="G6" s="42" t="s">
        <v>1129</v>
      </c>
      <c r="H6" s="54" t="s">
        <v>42</v>
      </c>
      <c r="I6" s="42">
        <v>1</v>
      </c>
      <c r="J6" s="42" t="s">
        <v>64</v>
      </c>
      <c r="K6" s="42" t="s">
        <v>33</v>
      </c>
      <c r="L6" s="21" t="s">
        <v>34</v>
      </c>
      <c r="M6" s="72">
        <v>0.13</v>
      </c>
      <c r="N6" s="73">
        <f t="shared" si="0"/>
        <v>1486.72566371681</v>
      </c>
      <c r="O6" s="73">
        <f t="shared" si="1"/>
        <v>1486.72566371681</v>
      </c>
      <c r="P6" s="74">
        <v>1680</v>
      </c>
      <c r="Q6" s="91">
        <f t="shared" si="2"/>
        <v>1680</v>
      </c>
      <c r="R6" s="92">
        <f t="shared" si="3"/>
        <v>193.274336283186</v>
      </c>
      <c r="S6" s="92">
        <f t="shared" si="4"/>
        <v>193.274336283186</v>
      </c>
      <c r="T6" s="92">
        <f t="shared" si="5"/>
        <v>0</v>
      </c>
      <c r="U6" s="42" t="s">
        <v>35</v>
      </c>
      <c r="V6" s="42" t="s">
        <v>35</v>
      </c>
      <c r="W6" s="42" t="s">
        <v>116</v>
      </c>
    </row>
    <row r="7" s="42" customFormat="1" ht="14.25" spans="1:23">
      <c r="A7" s="50">
        <v>45114</v>
      </c>
      <c r="B7" s="50"/>
      <c r="C7" s="51" t="s">
        <v>1114</v>
      </c>
      <c r="D7" s="56" t="s">
        <v>1126</v>
      </c>
      <c r="E7" s="42" t="s">
        <v>1127</v>
      </c>
      <c r="F7" s="42" t="s">
        <v>1128</v>
      </c>
      <c r="G7" s="42" t="s">
        <v>1130</v>
      </c>
      <c r="H7" s="54" t="s">
        <v>31</v>
      </c>
      <c r="I7" s="42">
        <v>1</v>
      </c>
      <c r="J7" s="42" t="s">
        <v>64</v>
      </c>
      <c r="K7" s="42" t="s">
        <v>33</v>
      </c>
      <c r="L7" s="21" t="s">
        <v>34</v>
      </c>
      <c r="M7" s="72">
        <v>0.13</v>
      </c>
      <c r="N7" s="73">
        <f t="shared" si="0"/>
        <v>1991.15044247788</v>
      </c>
      <c r="O7" s="73">
        <f t="shared" si="1"/>
        <v>1991.15044247788</v>
      </c>
      <c r="P7" s="74">
        <v>2250</v>
      </c>
      <c r="Q7" s="91">
        <f t="shared" si="2"/>
        <v>2250</v>
      </c>
      <c r="R7" s="92">
        <f t="shared" si="3"/>
        <v>258.849557522124</v>
      </c>
      <c r="S7" s="92">
        <f t="shared" si="4"/>
        <v>258.849557522124</v>
      </c>
      <c r="T7" s="92">
        <f t="shared" si="5"/>
        <v>0</v>
      </c>
      <c r="U7" s="42" t="s">
        <v>35</v>
      </c>
      <c r="V7" s="42" t="s">
        <v>35</v>
      </c>
      <c r="W7" s="42" t="s">
        <v>116</v>
      </c>
    </row>
    <row r="8" s="43" customFormat="1" ht="14.25" spans="1:23">
      <c r="A8" s="50">
        <v>45114</v>
      </c>
      <c r="B8" s="50"/>
      <c r="C8" s="55" t="s">
        <v>1121</v>
      </c>
      <c r="D8" s="55"/>
      <c r="E8" s="42" t="s">
        <v>236</v>
      </c>
      <c r="F8" s="43" t="s">
        <v>1131</v>
      </c>
      <c r="G8" s="43" t="s">
        <v>1132</v>
      </c>
      <c r="H8" s="42" t="s">
        <v>42</v>
      </c>
      <c r="I8" s="42">
        <v>1</v>
      </c>
      <c r="J8" s="42" t="s">
        <v>64</v>
      </c>
      <c r="K8" s="42" t="s">
        <v>33</v>
      </c>
      <c r="L8" s="21" t="s">
        <v>34</v>
      </c>
      <c r="M8" s="75">
        <v>0.13</v>
      </c>
      <c r="N8" s="73">
        <f t="shared" si="0"/>
        <v>1565.48672566372</v>
      </c>
      <c r="O8" s="73">
        <f t="shared" si="1"/>
        <v>1565.48672566372</v>
      </c>
      <c r="P8" s="74">
        <v>1769</v>
      </c>
      <c r="Q8" s="91">
        <f t="shared" si="2"/>
        <v>1769</v>
      </c>
      <c r="R8" s="92">
        <f t="shared" si="3"/>
        <v>203.513274336283</v>
      </c>
      <c r="S8" s="92">
        <f t="shared" si="4"/>
        <v>203.513274336283</v>
      </c>
      <c r="T8" s="92">
        <f t="shared" si="5"/>
        <v>0</v>
      </c>
      <c r="U8" s="42" t="s">
        <v>35</v>
      </c>
      <c r="V8" s="42" t="s">
        <v>35</v>
      </c>
      <c r="W8" s="42" t="s">
        <v>116</v>
      </c>
    </row>
    <row r="9" s="42" customFormat="1" ht="14.25" spans="1:23">
      <c r="A9" s="50">
        <v>45120</v>
      </c>
      <c r="B9" s="50"/>
      <c r="C9" s="51" t="s">
        <v>1114</v>
      </c>
      <c r="D9" s="51" t="s">
        <v>1133</v>
      </c>
      <c r="E9" s="53" t="s">
        <v>1134</v>
      </c>
      <c r="F9" s="42" t="s">
        <v>1135</v>
      </c>
      <c r="G9" s="53" t="s">
        <v>1136</v>
      </c>
      <c r="H9" s="54" t="s">
        <v>73</v>
      </c>
      <c r="I9" s="42">
        <v>2</v>
      </c>
      <c r="J9" s="42" t="s">
        <v>64</v>
      </c>
      <c r="K9" s="42" t="s">
        <v>33</v>
      </c>
      <c r="L9" s="21" t="s">
        <v>34</v>
      </c>
      <c r="M9" s="72">
        <v>0.13</v>
      </c>
      <c r="N9" s="73">
        <f t="shared" si="0"/>
        <v>1782.30088495575</v>
      </c>
      <c r="O9" s="73">
        <f t="shared" si="1"/>
        <v>3564.6017699115</v>
      </c>
      <c r="P9" s="74">
        <v>2014</v>
      </c>
      <c r="Q9" s="91">
        <f t="shared" si="2"/>
        <v>4028</v>
      </c>
      <c r="R9" s="92">
        <f t="shared" si="3"/>
        <v>463.398230088495</v>
      </c>
      <c r="S9" s="92">
        <f t="shared" si="4"/>
        <v>463.398230088496</v>
      </c>
      <c r="T9" s="92">
        <f t="shared" si="5"/>
        <v>0</v>
      </c>
      <c r="U9" s="42" t="s">
        <v>35</v>
      </c>
      <c r="V9" s="42" t="s">
        <v>35</v>
      </c>
      <c r="W9" s="42" t="s">
        <v>116</v>
      </c>
    </row>
    <row r="10" s="42" customFormat="1" ht="14.25" spans="1:23">
      <c r="A10" s="50">
        <v>45194</v>
      </c>
      <c r="B10" s="50"/>
      <c r="C10" s="51" t="s">
        <v>1114</v>
      </c>
      <c r="D10" s="51" t="s">
        <v>1137</v>
      </c>
      <c r="E10" s="42" t="s">
        <v>202</v>
      </c>
      <c r="F10" s="42" t="s">
        <v>1138</v>
      </c>
      <c r="G10" s="53" t="s">
        <v>1139</v>
      </c>
      <c r="H10" s="54" t="s">
        <v>110</v>
      </c>
      <c r="I10" s="42">
        <v>1</v>
      </c>
      <c r="J10" s="42" t="s">
        <v>64</v>
      </c>
      <c r="K10" s="42" t="s">
        <v>33</v>
      </c>
      <c r="L10" s="21" t="s">
        <v>34</v>
      </c>
      <c r="M10" s="72">
        <v>0.13</v>
      </c>
      <c r="N10" s="73">
        <f t="shared" si="0"/>
        <v>5752.21238938053</v>
      </c>
      <c r="O10" s="73">
        <f t="shared" si="1"/>
        <v>5752.21238938053</v>
      </c>
      <c r="P10" s="74">
        <v>6500</v>
      </c>
      <c r="Q10" s="91">
        <f t="shared" si="2"/>
        <v>6500</v>
      </c>
      <c r="R10" s="92">
        <f t="shared" si="3"/>
        <v>747.787610619468</v>
      </c>
      <c r="S10" s="92">
        <f t="shared" si="4"/>
        <v>747.787610619469</v>
      </c>
      <c r="T10" s="92">
        <f t="shared" si="5"/>
        <v>1.13686837721616e-12</v>
      </c>
      <c r="U10" s="42" t="s">
        <v>35</v>
      </c>
      <c r="V10" s="42" t="s">
        <v>35</v>
      </c>
      <c r="W10" s="42" t="s">
        <v>116</v>
      </c>
    </row>
    <row r="11" s="42" customFormat="1" ht="14.25" customHeight="1" spans="1:23">
      <c r="A11" s="50">
        <v>45209</v>
      </c>
      <c r="B11" s="50"/>
      <c r="C11" s="51" t="s">
        <v>1114</v>
      </c>
      <c r="D11" s="51" t="s">
        <v>1140</v>
      </c>
      <c r="E11" s="53" t="s">
        <v>1141</v>
      </c>
      <c r="F11" s="57" t="s">
        <v>1142</v>
      </c>
      <c r="G11" s="57" t="s">
        <v>1143</v>
      </c>
      <c r="H11" s="54" t="s">
        <v>31</v>
      </c>
      <c r="I11" s="42">
        <v>1</v>
      </c>
      <c r="J11" s="42" t="s">
        <v>115</v>
      </c>
      <c r="K11" s="42" t="s">
        <v>33</v>
      </c>
      <c r="L11" s="21" t="s">
        <v>34</v>
      </c>
      <c r="M11" s="72">
        <v>0.13</v>
      </c>
      <c r="N11" s="73">
        <f t="shared" si="0"/>
        <v>6902.65486725664</v>
      </c>
      <c r="O11" s="73">
        <f t="shared" si="1"/>
        <v>6902.65486725664</v>
      </c>
      <c r="P11" s="74">
        <v>7800</v>
      </c>
      <c r="Q11" s="91">
        <f t="shared" si="2"/>
        <v>7800</v>
      </c>
      <c r="R11" s="92">
        <f t="shared" si="3"/>
        <v>897.345132743362</v>
      </c>
      <c r="S11" s="92">
        <f t="shared" si="4"/>
        <v>897.345132743363</v>
      </c>
      <c r="T11" s="92">
        <f t="shared" si="5"/>
        <v>0</v>
      </c>
      <c r="U11" s="42" t="s">
        <v>35</v>
      </c>
      <c r="V11" s="42" t="s">
        <v>35</v>
      </c>
      <c r="W11" s="42" t="s">
        <v>116</v>
      </c>
    </row>
    <row r="12" s="42" customFormat="1" ht="14.25" customHeight="1" spans="1:23">
      <c r="A12" s="50">
        <v>45209</v>
      </c>
      <c r="B12" s="50"/>
      <c r="C12" s="51" t="s">
        <v>1114</v>
      </c>
      <c r="D12" s="51" t="s">
        <v>1144</v>
      </c>
      <c r="E12" s="54" t="s">
        <v>1145</v>
      </c>
      <c r="F12" s="54" t="s">
        <v>1146</v>
      </c>
      <c r="G12" s="54" t="s">
        <v>1147</v>
      </c>
      <c r="H12" s="54" t="s">
        <v>31</v>
      </c>
      <c r="I12" s="42">
        <v>1</v>
      </c>
      <c r="J12" s="42" t="s">
        <v>115</v>
      </c>
      <c r="K12" s="42" t="s">
        <v>33</v>
      </c>
      <c r="L12" s="21" t="s">
        <v>34</v>
      </c>
      <c r="M12" s="72">
        <v>0.13</v>
      </c>
      <c r="N12" s="73">
        <f t="shared" si="0"/>
        <v>10176.9911504425</v>
      </c>
      <c r="O12" s="73">
        <f t="shared" si="1"/>
        <v>10176.9911504425</v>
      </c>
      <c r="P12" s="74">
        <v>11500</v>
      </c>
      <c r="Q12" s="91">
        <f t="shared" si="2"/>
        <v>11500</v>
      </c>
      <c r="R12" s="92">
        <f t="shared" si="3"/>
        <v>1323.00884955752</v>
      </c>
      <c r="S12" s="92">
        <f t="shared" si="4"/>
        <v>1323.00884955752</v>
      </c>
      <c r="T12" s="92">
        <f t="shared" si="5"/>
        <v>0</v>
      </c>
      <c r="U12" s="42" t="s">
        <v>35</v>
      </c>
      <c r="V12" s="42" t="s">
        <v>35</v>
      </c>
      <c r="W12" s="42" t="s">
        <v>116</v>
      </c>
    </row>
    <row r="13" s="42" customFormat="1" ht="14.25" spans="1:23">
      <c r="A13" s="50">
        <v>45244</v>
      </c>
      <c r="B13" s="50"/>
      <c r="C13" s="51" t="s">
        <v>1114</v>
      </c>
      <c r="D13" s="51" t="s">
        <v>1148</v>
      </c>
      <c r="E13" s="53" t="s">
        <v>1149</v>
      </c>
      <c r="F13" s="42" t="s">
        <v>1150</v>
      </c>
      <c r="G13" s="53" t="s">
        <v>1151</v>
      </c>
      <c r="H13" s="54" t="s">
        <v>73</v>
      </c>
      <c r="I13" s="42">
        <v>1</v>
      </c>
      <c r="J13" s="42" t="s">
        <v>115</v>
      </c>
      <c r="K13" s="42" t="s">
        <v>33</v>
      </c>
      <c r="L13" s="21" t="s">
        <v>34</v>
      </c>
      <c r="M13" s="72">
        <v>0.01</v>
      </c>
      <c r="N13" s="73">
        <f t="shared" si="0"/>
        <v>28712.8712871287</v>
      </c>
      <c r="O13" s="73">
        <f t="shared" si="1"/>
        <v>28712.8712871287</v>
      </c>
      <c r="P13" s="74">
        <v>29000</v>
      </c>
      <c r="Q13" s="91">
        <f t="shared" si="2"/>
        <v>29000</v>
      </c>
      <c r="R13" s="92">
        <f t="shared" si="3"/>
        <v>287.128712871287</v>
      </c>
      <c r="S13" s="92">
        <f t="shared" si="4"/>
        <v>287.128712871287</v>
      </c>
      <c r="T13" s="92">
        <f t="shared" si="5"/>
        <v>5.6843418860808e-13</v>
      </c>
      <c r="U13" s="42" t="s">
        <v>35</v>
      </c>
      <c r="V13" s="42" t="s">
        <v>35</v>
      </c>
      <c r="W13" s="42" t="s">
        <v>116</v>
      </c>
    </row>
    <row r="14" s="42" customFormat="1" ht="14.25" spans="1:24">
      <c r="A14" s="50">
        <v>45342</v>
      </c>
      <c r="B14" s="50"/>
      <c r="C14" s="55" t="s">
        <v>1121</v>
      </c>
      <c r="D14" s="55"/>
      <c r="E14" s="42" t="s">
        <v>236</v>
      </c>
      <c r="F14" s="42" t="s">
        <v>1152</v>
      </c>
      <c r="G14" s="53" t="s">
        <v>1153</v>
      </c>
      <c r="H14" s="53" t="s">
        <v>42</v>
      </c>
      <c r="I14" s="42">
        <v>1</v>
      </c>
      <c r="J14" s="42" t="s">
        <v>64</v>
      </c>
      <c r="K14" s="42" t="s">
        <v>33</v>
      </c>
      <c r="L14" s="21" t="s">
        <v>34</v>
      </c>
      <c r="M14" s="72">
        <v>0.13</v>
      </c>
      <c r="N14" s="73">
        <f t="shared" si="0"/>
        <v>3007.96460176991</v>
      </c>
      <c r="O14" s="73">
        <f t="shared" si="1"/>
        <v>3007.96460176991</v>
      </c>
      <c r="P14" s="76">
        <v>3399</v>
      </c>
      <c r="Q14" s="91">
        <f t="shared" si="2"/>
        <v>3399</v>
      </c>
      <c r="R14" s="92">
        <f t="shared" si="3"/>
        <v>391.035398230088</v>
      </c>
      <c r="S14" s="92">
        <f t="shared" si="4"/>
        <v>391.035398230089</v>
      </c>
      <c r="T14" s="92">
        <f t="shared" si="5"/>
        <v>5.11590769747272e-13</v>
      </c>
      <c r="U14" s="42" t="s">
        <v>35</v>
      </c>
      <c r="V14" s="42" t="s">
        <v>35</v>
      </c>
      <c r="W14" s="42" t="s">
        <v>116</v>
      </c>
      <c r="X14" s="93" t="s">
        <v>1154</v>
      </c>
    </row>
    <row r="15" s="43" customFormat="1" ht="14.25" spans="1:26">
      <c r="A15" s="50">
        <v>45342</v>
      </c>
      <c r="B15" s="50"/>
      <c r="C15" s="55" t="s">
        <v>1121</v>
      </c>
      <c r="D15" s="55"/>
      <c r="E15" s="50" t="s">
        <v>1155</v>
      </c>
      <c r="F15" s="52" t="s">
        <v>1156</v>
      </c>
      <c r="G15" s="52" t="s">
        <v>1157</v>
      </c>
      <c r="H15" s="53" t="s">
        <v>42</v>
      </c>
      <c r="I15" s="42">
        <v>1</v>
      </c>
      <c r="J15" s="42" t="s">
        <v>64</v>
      </c>
      <c r="K15" s="42" t="s">
        <v>33</v>
      </c>
      <c r="L15" s="21" t="s">
        <v>34</v>
      </c>
      <c r="M15" s="72">
        <v>0.13</v>
      </c>
      <c r="N15" s="73">
        <f t="shared" si="0"/>
        <v>2212.38938053097</v>
      </c>
      <c r="O15" s="73">
        <f t="shared" si="1"/>
        <v>2212.38938053097</v>
      </c>
      <c r="P15" s="74">
        <v>2500</v>
      </c>
      <c r="Q15" s="91">
        <f t="shared" si="2"/>
        <v>2500</v>
      </c>
      <c r="R15" s="92">
        <f t="shared" si="3"/>
        <v>287.610619469026</v>
      </c>
      <c r="S15" s="92">
        <f t="shared" si="4"/>
        <v>287.610619469027</v>
      </c>
      <c r="T15" s="92">
        <f t="shared" si="5"/>
        <v>0</v>
      </c>
      <c r="U15" s="52" t="s">
        <v>35</v>
      </c>
      <c r="V15" s="52" t="s">
        <v>35</v>
      </c>
      <c r="W15" s="42" t="s">
        <v>116</v>
      </c>
      <c r="X15" s="43" t="s">
        <v>1158</v>
      </c>
      <c r="Y15" s="52"/>
      <c r="Z15" s="52"/>
    </row>
    <row r="16" s="42" customFormat="1" ht="14.25" customHeight="1" spans="1:23">
      <c r="A16" s="58">
        <v>45363</v>
      </c>
      <c r="B16" s="58"/>
      <c r="C16" s="59" t="s">
        <v>1114</v>
      </c>
      <c r="D16" s="59" t="s">
        <v>1159</v>
      </c>
      <c r="E16" s="60" t="s">
        <v>1160</v>
      </c>
      <c r="F16" s="37" t="s">
        <v>700</v>
      </c>
      <c r="G16" s="42" t="s">
        <v>1161</v>
      </c>
      <c r="H16" s="60" t="s">
        <v>73</v>
      </c>
      <c r="I16" s="42">
        <v>1</v>
      </c>
      <c r="J16" s="42" t="s">
        <v>247</v>
      </c>
      <c r="K16" s="42" t="s">
        <v>33</v>
      </c>
      <c r="L16" s="21" t="s">
        <v>34</v>
      </c>
      <c r="M16" s="72">
        <v>0.13</v>
      </c>
      <c r="N16" s="73">
        <f t="shared" si="0"/>
        <v>4424.77876106195</v>
      </c>
      <c r="O16" s="73">
        <f t="shared" si="1"/>
        <v>4424.77876106195</v>
      </c>
      <c r="P16" s="74">
        <v>5000</v>
      </c>
      <c r="Q16" s="91">
        <f t="shared" si="2"/>
        <v>5000</v>
      </c>
      <c r="R16" s="92">
        <f t="shared" si="3"/>
        <v>575.221238938053</v>
      </c>
      <c r="S16" s="92">
        <f t="shared" si="4"/>
        <v>575.221238938053</v>
      </c>
      <c r="T16" s="92">
        <f t="shared" si="5"/>
        <v>0</v>
      </c>
      <c r="U16" s="37" t="s">
        <v>35</v>
      </c>
      <c r="V16" s="37" t="s">
        <v>35</v>
      </c>
      <c r="W16" s="37" t="s">
        <v>116</v>
      </c>
    </row>
    <row r="17" s="42" customFormat="1" ht="14.25" customHeight="1" spans="1:23">
      <c r="A17" s="58"/>
      <c r="B17" s="58"/>
      <c r="C17" s="59"/>
      <c r="D17" s="59"/>
      <c r="E17" s="60"/>
      <c r="F17" s="37"/>
      <c r="G17" s="42" t="s">
        <v>1162</v>
      </c>
      <c r="H17" s="60"/>
      <c r="I17" s="42">
        <v>1</v>
      </c>
      <c r="J17" s="42" t="s">
        <v>247</v>
      </c>
      <c r="K17" s="42" t="s">
        <v>33</v>
      </c>
      <c r="L17" s="21" t="s">
        <v>34</v>
      </c>
      <c r="M17" s="72">
        <v>0.13</v>
      </c>
      <c r="N17" s="73">
        <f t="shared" si="0"/>
        <v>5309.73451327434</v>
      </c>
      <c r="O17" s="73">
        <f t="shared" si="1"/>
        <v>5309.73451327434</v>
      </c>
      <c r="P17" s="74">
        <v>6000</v>
      </c>
      <c r="Q17" s="91">
        <f t="shared" si="2"/>
        <v>6000</v>
      </c>
      <c r="R17" s="92">
        <f t="shared" si="3"/>
        <v>690.265486725663</v>
      </c>
      <c r="S17" s="92">
        <f t="shared" si="4"/>
        <v>690.265486725664</v>
      </c>
      <c r="T17" s="92">
        <f t="shared" si="5"/>
        <v>0</v>
      </c>
      <c r="U17" s="37"/>
      <c r="V17" s="37"/>
      <c r="W17" s="37"/>
    </row>
    <row r="18" s="42" customFormat="1" ht="14.25" spans="1:24">
      <c r="A18" s="50">
        <v>45383</v>
      </c>
      <c r="B18" s="50"/>
      <c r="C18" s="51" t="s">
        <v>1114</v>
      </c>
      <c r="D18" s="51"/>
      <c r="E18" s="42" t="s">
        <v>236</v>
      </c>
      <c r="F18" s="42" t="s">
        <v>1163</v>
      </c>
      <c r="G18" s="42" t="s">
        <v>1164</v>
      </c>
      <c r="H18" s="54" t="s">
        <v>1165</v>
      </c>
      <c r="I18" s="42">
        <v>1</v>
      </c>
      <c r="J18" s="42" t="s">
        <v>64</v>
      </c>
      <c r="K18" s="42" t="s">
        <v>33</v>
      </c>
      <c r="L18" s="21" t="s">
        <v>34</v>
      </c>
      <c r="M18" s="72">
        <v>0.13</v>
      </c>
      <c r="N18" s="73">
        <f t="shared" si="0"/>
        <v>2565.48672566372</v>
      </c>
      <c r="O18" s="73">
        <f t="shared" si="1"/>
        <v>2565.48672566372</v>
      </c>
      <c r="P18" s="76">
        <v>2899</v>
      </c>
      <c r="Q18" s="91">
        <f t="shared" si="2"/>
        <v>2899</v>
      </c>
      <c r="R18" s="92">
        <f t="shared" si="3"/>
        <v>333.513274336283</v>
      </c>
      <c r="S18" s="92">
        <f t="shared" si="4"/>
        <v>333.513274336283</v>
      </c>
      <c r="T18" s="92">
        <f t="shared" si="5"/>
        <v>0</v>
      </c>
      <c r="U18" s="42" t="s">
        <v>35</v>
      </c>
      <c r="V18" s="52" t="s">
        <v>35</v>
      </c>
      <c r="W18" s="42" t="s">
        <v>116</v>
      </c>
      <c r="X18" s="93" t="s">
        <v>1166</v>
      </c>
    </row>
    <row r="19" s="42" customFormat="1" ht="14.25" spans="1:23">
      <c r="A19" s="50">
        <v>45383</v>
      </c>
      <c r="B19" s="50"/>
      <c r="C19" s="51" t="s">
        <v>1114</v>
      </c>
      <c r="D19" s="51"/>
      <c r="E19" s="42" t="s">
        <v>236</v>
      </c>
      <c r="F19" s="42" t="s">
        <v>1167</v>
      </c>
      <c r="G19" s="42" t="s">
        <v>1168</v>
      </c>
      <c r="H19" s="54" t="s">
        <v>73</v>
      </c>
      <c r="I19" s="42">
        <v>1</v>
      </c>
      <c r="J19" s="42" t="s">
        <v>64</v>
      </c>
      <c r="K19" s="42" t="s">
        <v>33</v>
      </c>
      <c r="L19" s="21" t="s">
        <v>34</v>
      </c>
      <c r="M19" s="72">
        <v>0.13</v>
      </c>
      <c r="N19" s="73">
        <f t="shared" si="0"/>
        <v>5662.83185840708</v>
      </c>
      <c r="O19" s="73">
        <f t="shared" si="1"/>
        <v>5662.83185840708</v>
      </c>
      <c r="P19" s="74">
        <v>6399</v>
      </c>
      <c r="Q19" s="91">
        <f t="shared" si="2"/>
        <v>6399</v>
      </c>
      <c r="R19" s="92">
        <f t="shared" si="3"/>
        <v>736.16814159292</v>
      </c>
      <c r="S19" s="92">
        <f t="shared" si="4"/>
        <v>736.168141592921</v>
      </c>
      <c r="T19" s="92">
        <f t="shared" si="5"/>
        <v>0</v>
      </c>
      <c r="U19" s="42" t="s">
        <v>35</v>
      </c>
      <c r="V19" s="52" t="s">
        <v>35</v>
      </c>
      <c r="W19" s="42" t="s">
        <v>116</v>
      </c>
    </row>
    <row r="20" s="42" customFormat="1" ht="14.25" spans="1:24">
      <c r="A20" s="50">
        <v>45390</v>
      </c>
      <c r="B20" s="50"/>
      <c r="C20" s="55" t="s">
        <v>1121</v>
      </c>
      <c r="D20" s="55"/>
      <c r="E20" s="42" t="s">
        <v>236</v>
      </c>
      <c r="F20" s="53" t="s">
        <v>1122</v>
      </c>
      <c r="G20" s="53" t="s">
        <v>1169</v>
      </c>
      <c r="H20" s="42" t="s">
        <v>573</v>
      </c>
      <c r="I20" s="42">
        <v>1</v>
      </c>
      <c r="J20" s="42" t="s">
        <v>64</v>
      </c>
      <c r="K20" s="42" t="s">
        <v>33</v>
      </c>
      <c r="L20" s="21" t="s">
        <v>34</v>
      </c>
      <c r="M20" s="72">
        <v>0.13</v>
      </c>
      <c r="N20" s="73">
        <f t="shared" si="0"/>
        <v>2742.47787610619</v>
      </c>
      <c r="O20" s="73">
        <f t="shared" si="1"/>
        <v>2742.47787610619</v>
      </c>
      <c r="P20" s="76">
        <v>3099</v>
      </c>
      <c r="Q20" s="91">
        <f t="shared" si="2"/>
        <v>3099</v>
      </c>
      <c r="R20" s="92">
        <f t="shared" si="3"/>
        <v>356.522123893805</v>
      </c>
      <c r="S20" s="92">
        <f t="shared" si="4"/>
        <v>356.522123893805</v>
      </c>
      <c r="T20" s="92">
        <f t="shared" si="5"/>
        <v>0</v>
      </c>
      <c r="U20" s="42" t="s">
        <v>35</v>
      </c>
      <c r="V20" s="52" t="s">
        <v>35</v>
      </c>
      <c r="W20" s="42" t="s">
        <v>116</v>
      </c>
      <c r="X20" s="93" t="s">
        <v>1170</v>
      </c>
    </row>
    <row r="21" s="42" customFormat="1" ht="14.25" spans="1:24">
      <c r="A21" s="50">
        <v>45390</v>
      </c>
      <c r="B21" s="50"/>
      <c r="C21" s="51" t="s">
        <v>1114</v>
      </c>
      <c r="D21" s="51"/>
      <c r="E21" s="42" t="s">
        <v>236</v>
      </c>
      <c r="F21" s="42" t="s">
        <v>1163</v>
      </c>
      <c r="G21" s="42" t="s">
        <v>1164</v>
      </c>
      <c r="H21" s="54" t="s">
        <v>73</v>
      </c>
      <c r="I21" s="42">
        <v>1</v>
      </c>
      <c r="J21" s="42" t="s">
        <v>64</v>
      </c>
      <c r="K21" s="42" t="s">
        <v>33</v>
      </c>
      <c r="L21" s="21" t="s">
        <v>34</v>
      </c>
      <c r="M21" s="72">
        <v>0.13</v>
      </c>
      <c r="N21" s="73">
        <f t="shared" ref="N21" si="6">P21/(1+M21)</f>
        <v>2556.63716814159</v>
      </c>
      <c r="O21" s="73">
        <f t="shared" ref="O21" si="7">N21*I21</f>
        <v>2556.63716814159</v>
      </c>
      <c r="P21" s="76">
        <v>2889</v>
      </c>
      <c r="Q21" s="91">
        <f t="shared" ref="Q21" si="8">P21*I21</f>
        <v>2889</v>
      </c>
      <c r="R21" s="92">
        <f t="shared" ref="R21" si="9">Q21-O21</f>
        <v>332.362831858407</v>
      </c>
      <c r="S21" s="92">
        <f t="shared" si="4"/>
        <v>332.362831858407</v>
      </c>
      <c r="T21" s="92">
        <f t="shared" si="5"/>
        <v>0</v>
      </c>
      <c r="U21" s="42" t="s">
        <v>35</v>
      </c>
      <c r="V21" s="52" t="s">
        <v>35</v>
      </c>
      <c r="W21" s="42" t="s">
        <v>116</v>
      </c>
      <c r="X21" s="93" t="s">
        <v>1171</v>
      </c>
    </row>
    <row r="22" s="42" customFormat="1" ht="54" spans="1:24">
      <c r="A22" s="58">
        <v>45391</v>
      </c>
      <c r="B22" s="58"/>
      <c r="C22" s="59" t="s">
        <v>1114</v>
      </c>
      <c r="D22" s="61">
        <v>12804280</v>
      </c>
      <c r="E22" s="62" t="s">
        <v>1172</v>
      </c>
      <c r="F22" s="42" t="s">
        <v>1173</v>
      </c>
      <c r="G22" s="57" t="s">
        <v>1174</v>
      </c>
      <c r="H22" s="60" t="s">
        <v>73</v>
      </c>
      <c r="I22" s="77">
        <v>1</v>
      </c>
      <c r="J22" s="37" t="s">
        <v>64</v>
      </c>
      <c r="K22" s="37" t="s">
        <v>33</v>
      </c>
      <c r="L22" s="78" t="s">
        <v>34</v>
      </c>
      <c r="M22" s="79">
        <v>0.13</v>
      </c>
      <c r="N22" s="80">
        <f t="shared" si="0"/>
        <v>17699.1150442478</v>
      </c>
      <c r="O22" s="80">
        <f t="shared" si="1"/>
        <v>17699.1150442478</v>
      </c>
      <c r="P22" s="81">
        <v>20000</v>
      </c>
      <c r="Q22" s="94">
        <v>20000</v>
      </c>
      <c r="R22" s="95">
        <f t="shared" si="3"/>
        <v>2300.88495575221</v>
      </c>
      <c r="S22" s="95">
        <f t="shared" si="4"/>
        <v>2300.88495575221</v>
      </c>
      <c r="T22" s="95">
        <f t="shared" si="5"/>
        <v>0</v>
      </c>
      <c r="U22" s="77" t="s">
        <v>35</v>
      </c>
      <c r="V22" s="77" t="s">
        <v>35</v>
      </c>
      <c r="W22" s="96" t="s">
        <v>116</v>
      </c>
      <c r="X22" s="77"/>
    </row>
    <row r="23" s="42" customFormat="1" ht="67.5" spans="1:24">
      <c r="A23" s="58"/>
      <c r="B23" s="58"/>
      <c r="C23" s="59"/>
      <c r="D23" s="61"/>
      <c r="E23" s="37"/>
      <c r="F23" s="42" t="s">
        <v>1175</v>
      </c>
      <c r="G23" s="57" t="s">
        <v>1176</v>
      </c>
      <c r="H23" s="60"/>
      <c r="I23" s="77"/>
      <c r="J23" s="37"/>
      <c r="K23" s="37"/>
      <c r="L23" s="78"/>
      <c r="M23" s="82"/>
      <c r="N23" s="80"/>
      <c r="O23" s="80"/>
      <c r="P23" s="81"/>
      <c r="Q23" s="94"/>
      <c r="R23" s="95"/>
      <c r="S23" s="95"/>
      <c r="T23" s="95"/>
      <c r="U23" s="77"/>
      <c r="V23" s="77"/>
      <c r="W23" s="77"/>
      <c r="X23" s="77"/>
    </row>
    <row r="24" s="42" customFormat="1" ht="81" spans="1:24">
      <c r="A24" s="58"/>
      <c r="B24" s="58"/>
      <c r="C24" s="59"/>
      <c r="D24" s="61"/>
      <c r="E24" s="37"/>
      <c r="F24" s="42" t="s">
        <v>1177</v>
      </c>
      <c r="G24" s="57" t="s">
        <v>1178</v>
      </c>
      <c r="H24" s="60"/>
      <c r="I24" s="77"/>
      <c r="J24" s="37"/>
      <c r="K24" s="37"/>
      <c r="L24" s="78"/>
      <c r="M24" s="82"/>
      <c r="N24" s="80"/>
      <c r="O24" s="80"/>
      <c r="P24" s="81"/>
      <c r="Q24" s="94"/>
      <c r="R24" s="95"/>
      <c r="S24" s="95"/>
      <c r="T24" s="95"/>
      <c r="U24" s="77"/>
      <c r="V24" s="77"/>
      <c r="W24" s="77"/>
      <c r="X24" s="77"/>
    </row>
    <row r="25" s="42" customFormat="1" ht="67.5" spans="1:24">
      <c r="A25" s="58"/>
      <c r="B25" s="58"/>
      <c r="C25" s="59"/>
      <c r="D25" s="61"/>
      <c r="E25" s="37"/>
      <c r="F25" s="42" t="s">
        <v>1179</v>
      </c>
      <c r="G25" s="57" t="s">
        <v>1180</v>
      </c>
      <c r="H25" s="60"/>
      <c r="I25" s="77"/>
      <c r="J25" s="37"/>
      <c r="K25" s="37"/>
      <c r="L25" s="78"/>
      <c r="M25" s="82"/>
      <c r="N25" s="80"/>
      <c r="O25" s="80"/>
      <c r="P25" s="81"/>
      <c r="Q25" s="94"/>
      <c r="R25" s="95"/>
      <c r="S25" s="95"/>
      <c r="T25" s="95"/>
      <c r="U25" s="77"/>
      <c r="V25" s="77"/>
      <c r="W25" s="77"/>
      <c r="X25" s="77"/>
    </row>
    <row r="26" s="39" customFormat="1" ht="14.25" spans="1:24">
      <c r="A26" s="13"/>
      <c r="B26" s="13"/>
      <c r="C26" s="13"/>
      <c r="D26" s="13"/>
      <c r="E26" s="2"/>
      <c r="G26" s="63"/>
      <c r="H26" s="64"/>
      <c r="J26" s="2"/>
      <c r="K26" s="2"/>
      <c r="L26" s="2"/>
      <c r="M26" s="2"/>
      <c r="N26" s="83"/>
      <c r="O26" s="83"/>
      <c r="P26" s="84"/>
      <c r="Q26" s="2"/>
      <c r="R26" s="2"/>
      <c r="S26" s="2"/>
      <c r="T26" s="2"/>
      <c r="U26" s="97"/>
      <c r="V26" s="97"/>
      <c r="W26" s="97"/>
      <c r="X26" s="97" t="s">
        <v>1181</v>
      </c>
    </row>
    <row r="27" ht="14.25" spans="1:23">
      <c r="A27" s="15">
        <v>45422</v>
      </c>
      <c r="C27" s="51" t="s">
        <v>1114</v>
      </c>
      <c r="D27" s="51" t="s">
        <v>1182</v>
      </c>
      <c r="E27" s="65" t="s">
        <v>1160</v>
      </c>
      <c r="F27" s="1" t="s">
        <v>1183</v>
      </c>
      <c r="G27" s="66" t="s">
        <v>1184</v>
      </c>
      <c r="H27" s="65" t="s">
        <v>611</v>
      </c>
      <c r="I27">
        <v>1</v>
      </c>
      <c r="J27" t="s">
        <v>247</v>
      </c>
      <c r="K27" t="s">
        <v>33</v>
      </c>
      <c r="L27" s="2" t="s">
        <v>34</v>
      </c>
      <c r="M27" s="85">
        <v>0.13</v>
      </c>
      <c r="N27" s="86">
        <f>P27/(1+M27)</f>
        <v>1769.91150442478</v>
      </c>
      <c r="O27" s="86">
        <f t="shared" ref="O27:O29" si="10">N27*I27</f>
        <v>1769.91150442478</v>
      </c>
      <c r="P27" s="87">
        <v>2000</v>
      </c>
      <c r="Q27" s="98">
        <v>2000</v>
      </c>
      <c r="R27" s="99">
        <f t="shared" ref="R27:R32" si="11">Q27-O27</f>
        <v>230.088495575221</v>
      </c>
      <c r="S27" s="99">
        <f t="shared" si="4"/>
        <v>230.088495575221</v>
      </c>
      <c r="T27" s="99">
        <f t="shared" si="5"/>
        <v>2.55795384873636e-13</v>
      </c>
      <c r="U27" s="100" t="s">
        <v>35</v>
      </c>
      <c r="V27" s="100" t="s">
        <v>35</v>
      </c>
      <c r="W27" t="s">
        <v>116</v>
      </c>
    </row>
    <row r="28" ht="14.25" spans="1:24">
      <c r="A28" s="15">
        <v>45432</v>
      </c>
      <c r="C28" s="51" t="s">
        <v>1114</v>
      </c>
      <c r="D28" s="51"/>
      <c r="E28" t="s">
        <v>463</v>
      </c>
      <c r="F28" s="1" t="s">
        <v>1185</v>
      </c>
      <c r="G28" s="1" t="s">
        <v>1186</v>
      </c>
      <c r="H28" s="65" t="s">
        <v>73</v>
      </c>
      <c r="I28" s="1">
        <v>1</v>
      </c>
      <c r="J28" s="1" t="s">
        <v>64</v>
      </c>
      <c r="K28" s="1" t="s">
        <v>33</v>
      </c>
      <c r="L28" s="1" t="s">
        <v>34</v>
      </c>
      <c r="M28" s="85">
        <v>0.13</v>
      </c>
      <c r="N28" s="86">
        <f t="shared" ref="N28:N29" si="12">P28/(1+M28)</f>
        <v>2212.38938053097</v>
      </c>
      <c r="O28" s="86">
        <f t="shared" si="10"/>
        <v>2212.38938053097</v>
      </c>
      <c r="P28" s="88">
        <v>2500</v>
      </c>
      <c r="Q28" s="101">
        <v>2500</v>
      </c>
      <c r="R28" s="99">
        <f t="shared" si="11"/>
        <v>287.610619469026</v>
      </c>
      <c r="S28" s="99">
        <f t="shared" si="4"/>
        <v>287.610619469027</v>
      </c>
      <c r="T28" s="99">
        <f t="shared" si="5"/>
        <v>0</v>
      </c>
      <c r="U28" s="100" t="s">
        <v>35</v>
      </c>
      <c r="V28" s="100" t="s">
        <v>35</v>
      </c>
      <c r="W28" s="41" t="s">
        <v>1187</v>
      </c>
      <c r="X28" s="1"/>
    </row>
    <row r="29" ht="14.25" spans="1:23">
      <c r="A29" s="15">
        <v>45468</v>
      </c>
      <c r="C29" s="51" t="s">
        <v>1114</v>
      </c>
      <c r="D29" s="51" t="s">
        <v>1188</v>
      </c>
      <c r="E29" s="65" t="s">
        <v>1189</v>
      </c>
      <c r="F29" t="s">
        <v>1190</v>
      </c>
      <c r="G29" s="67" t="s">
        <v>1191</v>
      </c>
      <c r="H29" s="65" t="s">
        <v>31</v>
      </c>
      <c r="I29">
        <v>1</v>
      </c>
      <c r="J29" t="s">
        <v>115</v>
      </c>
      <c r="K29" s="1" t="s">
        <v>33</v>
      </c>
      <c r="L29" s="1" t="s">
        <v>34</v>
      </c>
      <c r="M29" s="85">
        <v>0.13</v>
      </c>
      <c r="N29" s="86">
        <f t="shared" si="12"/>
        <v>2964.6017699115</v>
      </c>
      <c r="O29" s="86">
        <f t="shared" si="10"/>
        <v>2964.6017699115</v>
      </c>
      <c r="P29" s="87">
        <v>3350</v>
      </c>
      <c r="Q29" s="98">
        <v>3350</v>
      </c>
      <c r="R29" s="99">
        <f t="shared" si="11"/>
        <v>385.398230088495</v>
      </c>
      <c r="S29" s="99">
        <f t="shared" si="4"/>
        <v>385.398230088496</v>
      </c>
      <c r="T29" s="99">
        <f t="shared" si="5"/>
        <v>0</v>
      </c>
      <c r="U29" s="100" t="s">
        <v>35</v>
      </c>
      <c r="V29" s="100" t="s">
        <v>35</v>
      </c>
      <c r="W29" t="s">
        <v>116</v>
      </c>
    </row>
    <row r="30" ht="14.25" spans="1:20">
      <c r="A30" s="15">
        <v>45533</v>
      </c>
      <c r="C30" s="51" t="s">
        <v>1114</v>
      </c>
      <c r="D30" s="51"/>
      <c r="E30" t="s">
        <v>463</v>
      </c>
      <c r="F30" s="1" t="s">
        <v>1185</v>
      </c>
      <c r="G30" s="65" t="s">
        <v>1186</v>
      </c>
      <c r="H30" s="65" t="s">
        <v>73</v>
      </c>
      <c r="I30" s="1">
        <v>1</v>
      </c>
      <c r="J30" s="1" t="s">
        <v>64</v>
      </c>
      <c r="K30" s="1" t="s">
        <v>33</v>
      </c>
      <c r="L30" s="1" t="s">
        <v>34</v>
      </c>
      <c r="M30" s="85">
        <v>0.13</v>
      </c>
      <c r="R30" s="99"/>
      <c r="S30" s="99"/>
      <c r="T30" s="99"/>
    </row>
    <row r="31" spans="1:23">
      <c r="A31" s="68">
        <v>45600</v>
      </c>
      <c r="B31" s="68"/>
      <c r="C31" s="68" t="s">
        <v>1114</v>
      </c>
      <c r="D31" s="69" t="s">
        <v>1192</v>
      </c>
      <c r="E31" s="48" t="s">
        <v>1193</v>
      </c>
      <c r="F31" t="s">
        <v>1194</v>
      </c>
      <c r="G31" t="s">
        <v>1195</v>
      </c>
      <c r="H31" s="65" t="s">
        <v>31</v>
      </c>
      <c r="I31">
        <v>2</v>
      </c>
      <c r="J31" t="s">
        <v>64</v>
      </c>
      <c r="K31" s="1" t="s">
        <v>33</v>
      </c>
      <c r="L31" s="66" t="s">
        <v>34</v>
      </c>
      <c r="M31" s="89">
        <v>0.13</v>
      </c>
      <c r="N31" s="45">
        <f>P31/(1+M31)</f>
        <v>4424.77876106195</v>
      </c>
      <c r="O31" s="45">
        <f>N31*I31</f>
        <v>8849.55752212389</v>
      </c>
      <c r="P31" s="46">
        <v>5000</v>
      </c>
      <c r="Q31" s="4">
        <f>P31*I31</f>
        <v>10000</v>
      </c>
      <c r="R31" s="99">
        <f t="shared" si="11"/>
        <v>1150.44247787611</v>
      </c>
      <c r="S31" s="99">
        <f t="shared" si="4"/>
        <v>1150.44247787611</v>
      </c>
      <c r="T31" s="99">
        <f t="shared" si="5"/>
        <v>0</v>
      </c>
      <c r="V31" s="66">
        <v>24.11</v>
      </c>
      <c r="W31" s="66">
        <v>24.11</v>
      </c>
    </row>
    <row r="32" spans="1:23">
      <c r="A32" s="68"/>
      <c r="B32" s="68"/>
      <c r="C32" s="68"/>
      <c r="D32" s="69"/>
      <c r="E32" s="48"/>
      <c r="F32" s="1" t="s">
        <v>1196</v>
      </c>
      <c r="G32" t="s">
        <v>1195</v>
      </c>
      <c r="H32" s="65" t="s">
        <v>31</v>
      </c>
      <c r="I32" s="1">
        <v>2</v>
      </c>
      <c r="J32" s="1" t="s">
        <v>440</v>
      </c>
      <c r="K32" s="1" t="s">
        <v>33</v>
      </c>
      <c r="L32" s="66"/>
      <c r="M32" s="89">
        <v>0.13</v>
      </c>
      <c r="N32" s="45">
        <f>P32/(1+M31)</f>
        <v>3539.82300884956</v>
      </c>
      <c r="O32" s="45">
        <f>N32*I32</f>
        <v>7079.64601769912</v>
      </c>
      <c r="P32" s="46">
        <v>4000</v>
      </c>
      <c r="Q32" s="4">
        <f>P32*I32</f>
        <v>8000</v>
      </c>
      <c r="R32" s="99">
        <f t="shared" si="11"/>
        <v>920.353982300884</v>
      </c>
      <c r="S32" s="99">
        <f>P32/(1+M31)*M31*I32</f>
        <v>920.353982300885</v>
      </c>
      <c r="T32" s="99">
        <f t="shared" si="5"/>
        <v>1.02318153949454e-12</v>
      </c>
      <c r="V32" s="66"/>
      <c r="W32" s="66"/>
    </row>
    <row r="33" spans="1:23">
      <c r="A33" s="68"/>
      <c r="C33" s="68"/>
      <c r="D33" s="69"/>
      <c r="E33" s="48"/>
      <c r="F33" s="65" t="s">
        <v>1197</v>
      </c>
      <c r="G33" s="65" t="s">
        <v>1198</v>
      </c>
      <c r="H33" s="65" t="s">
        <v>31</v>
      </c>
      <c r="I33">
        <v>2</v>
      </c>
      <c r="J33" s="65" t="s">
        <v>32</v>
      </c>
      <c r="K33" s="1" t="s">
        <v>33</v>
      </c>
      <c r="L33" s="66"/>
      <c r="M33" s="89">
        <v>0.13</v>
      </c>
      <c r="N33" s="45">
        <f>P33/(1+M32)</f>
        <v>1061.94690265487</v>
      </c>
      <c r="O33" s="45">
        <f>N33*I33</f>
        <v>2123.89380530973</v>
      </c>
      <c r="P33" s="46">
        <v>1200</v>
      </c>
      <c r="Q33" s="4">
        <f>P33*I33</f>
        <v>2400</v>
      </c>
      <c r="R33" s="99">
        <f t="shared" ref="R33" si="13">Q33-O33</f>
        <v>276.106194690266</v>
      </c>
      <c r="S33" s="99">
        <f>P33/(1+M32)*M32*I33</f>
        <v>276.106194690266</v>
      </c>
      <c r="T33" s="99">
        <f t="shared" ref="T33" si="14">S33-R33</f>
        <v>0</v>
      </c>
      <c r="V33" s="66"/>
      <c r="W33" s="66"/>
    </row>
    <row r="34" spans="1:20">
      <c r="A34" s="68">
        <v>45701</v>
      </c>
      <c r="B34" s="68"/>
      <c r="C34" s="68" t="s">
        <v>1114</v>
      </c>
      <c r="D34" s="69" t="s">
        <v>1199</v>
      </c>
      <c r="E34" s="48" t="s">
        <v>1193</v>
      </c>
      <c r="F34" t="s">
        <v>1194</v>
      </c>
      <c r="G34" t="s">
        <v>1195</v>
      </c>
      <c r="H34" s="65" t="s">
        <v>31</v>
      </c>
      <c r="I34">
        <v>3</v>
      </c>
      <c r="J34" t="s">
        <v>64</v>
      </c>
      <c r="K34" s="1" t="s">
        <v>33</v>
      </c>
      <c r="L34" s="66" t="s">
        <v>34</v>
      </c>
      <c r="M34" s="89">
        <v>0.13</v>
      </c>
      <c r="N34" s="45">
        <f t="shared" ref="N34:N36" si="15">P34/(1+M33)</f>
        <v>3539.82300884956</v>
      </c>
      <c r="O34" s="45">
        <f t="shared" ref="O34:O36" si="16">N34*I34</f>
        <v>10619.4690265487</v>
      </c>
      <c r="P34" s="46">
        <v>4000</v>
      </c>
      <c r="Q34" s="4">
        <f t="shared" ref="Q34:Q37" si="17">P34*I34</f>
        <v>12000</v>
      </c>
      <c r="R34" s="99">
        <f t="shared" ref="R34:R36" si="18">Q34-O34</f>
        <v>1380.53097345133</v>
      </c>
      <c r="S34" s="99">
        <f t="shared" ref="S34:S36" si="19">P34/(1+M33)*M33*I34</f>
        <v>1380.53097345133</v>
      </c>
      <c r="T34" s="99">
        <f t="shared" ref="T34:T36" si="20">S34-R34</f>
        <v>0</v>
      </c>
    </row>
    <row r="35" spans="1:20">
      <c r="A35" s="68"/>
      <c r="B35" s="68"/>
      <c r="C35" s="68"/>
      <c r="D35" s="69"/>
      <c r="E35" s="48"/>
      <c r="F35" s="1" t="s">
        <v>1196</v>
      </c>
      <c r="G35" t="s">
        <v>1195</v>
      </c>
      <c r="H35" s="65" t="s">
        <v>31</v>
      </c>
      <c r="I35" s="1">
        <v>3</v>
      </c>
      <c r="J35" s="1" t="s">
        <v>440</v>
      </c>
      <c r="K35" s="1" t="s">
        <v>33</v>
      </c>
      <c r="L35" s="66"/>
      <c r="M35" s="89">
        <v>0.13</v>
      </c>
      <c r="N35" s="45">
        <f t="shared" si="15"/>
        <v>3539.82300884956</v>
      </c>
      <c r="O35" s="45">
        <f t="shared" si="16"/>
        <v>10619.4690265487</v>
      </c>
      <c r="P35" s="46">
        <v>4000</v>
      </c>
      <c r="Q35" s="4">
        <f t="shared" si="17"/>
        <v>12000</v>
      </c>
      <c r="R35" s="99">
        <f t="shared" si="18"/>
        <v>1380.53097345133</v>
      </c>
      <c r="S35" s="99">
        <f t="shared" si="19"/>
        <v>1380.53097345133</v>
      </c>
      <c r="T35" s="99">
        <f t="shared" si="20"/>
        <v>0</v>
      </c>
    </row>
    <row r="36" spans="1:20">
      <c r="A36" s="68"/>
      <c r="B36" s="15"/>
      <c r="C36" s="68"/>
      <c r="D36" s="69"/>
      <c r="E36" s="48"/>
      <c r="F36" s="65" t="s">
        <v>1197</v>
      </c>
      <c r="G36" s="65" t="s">
        <v>1198</v>
      </c>
      <c r="H36" s="65" t="s">
        <v>31</v>
      </c>
      <c r="I36">
        <v>3</v>
      </c>
      <c r="J36" s="65" t="s">
        <v>32</v>
      </c>
      <c r="K36" s="1" t="s">
        <v>33</v>
      </c>
      <c r="L36" s="66"/>
      <c r="M36" s="89">
        <v>0.13</v>
      </c>
      <c r="N36" s="45">
        <f t="shared" si="15"/>
        <v>884.955752212389</v>
      </c>
      <c r="O36" s="45">
        <f t="shared" si="16"/>
        <v>2654.86725663717</v>
      </c>
      <c r="P36" s="46">
        <v>1000</v>
      </c>
      <c r="Q36" s="4">
        <f t="shared" si="17"/>
        <v>3000</v>
      </c>
      <c r="R36" s="99">
        <f t="shared" si="18"/>
        <v>345.132743362832</v>
      </c>
      <c r="S36" s="99">
        <f t="shared" si="19"/>
        <v>345.132743362832</v>
      </c>
      <c r="T36" s="99">
        <f t="shared" si="20"/>
        <v>0</v>
      </c>
    </row>
    <row r="37" spans="1:20">
      <c r="A37" s="15">
        <v>45705</v>
      </c>
      <c r="C37" s="44" t="s">
        <v>1114</v>
      </c>
      <c r="D37" s="44" t="s">
        <v>1200</v>
      </c>
      <c r="E37" t="s">
        <v>1201</v>
      </c>
      <c r="F37" s="65" t="s">
        <v>1202</v>
      </c>
      <c r="G37" s="65" t="s">
        <v>1203</v>
      </c>
      <c r="H37" s="65" t="s">
        <v>31</v>
      </c>
      <c r="I37">
        <v>1</v>
      </c>
      <c r="J37" s="65" t="s">
        <v>1204</v>
      </c>
      <c r="K37" s="1" t="s">
        <v>33</v>
      </c>
      <c r="L37" s="1" t="s">
        <v>34</v>
      </c>
      <c r="M37" s="85">
        <v>0.13</v>
      </c>
      <c r="N37" s="45">
        <f t="shared" ref="N37" si="21">P37/(1+M36)</f>
        <v>2123.89380530973</v>
      </c>
      <c r="O37" s="45">
        <f t="shared" ref="O37" si="22">N37*I37</f>
        <v>2123.89380530973</v>
      </c>
      <c r="P37" s="46">
        <v>2400</v>
      </c>
      <c r="Q37" s="4">
        <f t="shared" si="17"/>
        <v>2400</v>
      </c>
      <c r="R37" s="99">
        <f t="shared" ref="R37" si="23">Q37-O37</f>
        <v>276.106194690266</v>
      </c>
      <c r="S37" s="99">
        <f t="shared" ref="S37" si="24">P37/(1+M36)*M36*I37</f>
        <v>276.106194690266</v>
      </c>
      <c r="T37" s="99">
        <f t="shared" ref="T37" si="25">S37-R37</f>
        <v>0</v>
      </c>
    </row>
  </sheetData>
  <autoFilter xmlns:etc="http://www.wps.cn/officeDocument/2017/etCustomData" ref="A1:X37" etc:filterBottomFollowUsedRange="0">
    <extLst/>
  </autoFilter>
  <mergeCells count="44">
    <mergeCell ref="A16:A17"/>
    <mergeCell ref="A22:A25"/>
    <mergeCell ref="A31:A33"/>
    <mergeCell ref="A34:A36"/>
    <mergeCell ref="B31:B32"/>
    <mergeCell ref="B34:B35"/>
    <mergeCell ref="C16:C17"/>
    <mergeCell ref="C22:C25"/>
    <mergeCell ref="C31:C33"/>
    <mergeCell ref="C34:C36"/>
    <mergeCell ref="D16:D17"/>
    <mergeCell ref="D22:D25"/>
    <mergeCell ref="D31:D33"/>
    <mergeCell ref="D34:D36"/>
    <mergeCell ref="E16:E17"/>
    <mergeCell ref="E22:E25"/>
    <mergeCell ref="E31:E33"/>
    <mergeCell ref="E34:E36"/>
    <mergeCell ref="F16:F17"/>
    <mergeCell ref="H16:H17"/>
    <mergeCell ref="H22:H25"/>
    <mergeCell ref="I22:I25"/>
    <mergeCell ref="J22:J25"/>
    <mergeCell ref="K22:K25"/>
    <mergeCell ref="L22:L25"/>
    <mergeCell ref="L31:L33"/>
    <mergeCell ref="L34:L36"/>
    <mergeCell ref="M22:M25"/>
    <mergeCell ref="N22:N25"/>
    <mergeCell ref="O22:O25"/>
    <mergeCell ref="P22:P25"/>
    <mergeCell ref="Q22:Q25"/>
    <mergeCell ref="R22:R25"/>
    <mergeCell ref="S22:S25"/>
    <mergeCell ref="T22:T25"/>
    <mergeCell ref="U16:U17"/>
    <mergeCell ref="U22:U25"/>
    <mergeCell ref="V16:V17"/>
    <mergeCell ref="V22:V25"/>
    <mergeCell ref="V31:V33"/>
    <mergeCell ref="W16:W17"/>
    <mergeCell ref="W22:W25"/>
    <mergeCell ref="W31:W33"/>
    <mergeCell ref="X22:X25"/>
  </mergeCells>
  <dataValidations count="2">
    <dataValidation type="list" allowBlank="1" showInputMessage="1" showErrorMessage="1" sqref="E15">
      <formula1>"光学,机械,电子,办公用品,工具,辅料"</formula1>
    </dataValidation>
    <dataValidation type="list" allowBlank="1" showInputMessage="1" showErrorMessage="1" sqref="L2:L22">
      <formula1>"专票,普票,进口专票"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20"/>
  <sheetViews>
    <sheetView workbookViewId="0">
      <selection activeCell="F31" sqref="F31"/>
    </sheetView>
  </sheetViews>
  <sheetFormatPr defaultColWidth="9" defaultRowHeight="13.5"/>
  <cols>
    <col min="1" max="1" width="11.625" customWidth="1"/>
    <col min="17" max="17" width="11.75" customWidth="1"/>
    <col min="21" max="22" width="12.875" style="5" customWidth="1"/>
  </cols>
  <sheetData>
    <row r="1" s="1" customFormat="1" ht="27.75" customHeight="1" spans="1:27">
      <c r="A1" s="6" t="s">
        <v>0</v>
      </c>
      <c r="B1" s="6" t="s">
        <v>1</v>
      </c>
      <c r="C1" s="7" t="s">
        <v>2</v>
      </c>
      <c r="D1" s="6" t="s">
        <v>3</v>
      </c>
      <c r="E1" s="6" t="s">
        <v>5</v>
      </c>
      <c r="F1" s="8" t="s">
        <v>6</v>
      </c>
      <c r="G1" s="9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20" t="s">
        <v>16</v>
      </c>
      <c r="Q1" s="25" t="s">
        <v>17</v>
      </c>
      <c r="R1" s="26" t="s">
        <v>18</v>
      </c>
      <c r="S1" s="26" t="s">
        <v>19</v>
      </c>
      <c r="T1" s="26" t="s">
        <v>20</v>
      </c>
      <c r="U1" s="25" t="s">
        <v>21</v>
      </c>
      <c r="V1" s="25" t="s">
        <v>22</v>
      </c>
      <c r="W1" s="26" t="s">
        <v>23</v>
      </c>
      <c r="X1" s="27" t="s">
        <v>24</v>
      </c>
      <c r="Y1" s="37" t="s">
        <v>25</v>
      </c>
      <c r="Z1" s="2" t="s">
        <v>26</v>
      </c>
      <c r="AA1" s="10" t="s">
        <v>10</v>
      </c>
    </row>
    <row r="2" s="2" customFormat="1" ht="14.25" customHeight="1" spans="1:26">
      <c r="A2" s="11">
        <v>45090</v>
      </c>
      <c r="B2" s="11"/>
      <c r="C2" s="12" t="s">
        <v>27</v>
      </c>
      <c r="D2" s="11" t="s">
        <v>27</v>
      </c>
      <c r="E2" s="11"/>
      <c r="F2" s="13"/>
      <c r="G2" s="14" t="s">
        <v>28</v>
      </c>
      <c r="H2" s="3" t="s">
        <v>29</v>
      </c>
      <c r="I2" s="3" t="s">
        <v>30</v>
      </c>
      <c r="J2" s="3"/>
      <c r="K2" s="3" t="s">
        <v>31</v>
      </c>
      <c r="L2" s="3">
        <v>5</v>
      </c>
      <c r="M2" s="3" t="s">
        <v>32</v>
      </c>
      <c r="N2" s="3" t="s">
        <v>33</v>
      </c>
      <c r="O2" s="21" t="s">
        <v>34</v>
      </c>
      <c r="P2" s="22">
        <v>0.13</v>
      </c>
      <c r="Q2" s="28">
        <v>116.814159292035</v>
      </c>
      <c r="R2" s="29">
        <v>584.070796460177</v>
      </c>
      <c r="S2" s="29">
        <v>132</v>
      </c>
      <c r="T2" s="29">
        <v>660</v>
      </c>
      <c r="U2" s="30">
        <v>75.929203539823</v>
      </c>
      <c r="V2" s="30">
        <f>S2/(1+P2)*P2*L2</f>
        <v>75.929203539823</v>
      </c>
      <c r="W2" s="31">
        <f>U2-V2</f>
        <v>0</v>
      </c>
      <c r="X2" s="3" t="s">
        <v>35</v>
      </c>
      <c r="Y2" s="3" t="s">
        <v>35</v>
      </c>
      <c r="Z2" s="38" t="s">
        <v>36</v>
      </c>
    </row>
    <row r="3" s="3" customFormat="1" spans="1:29">
      <c r="A3" s="11">
        <v>45090</v>
      </c>
      <c r="B3" s="11"/>
      <c r="C3" s="12" t="s">
        <v>27</v>
      </c>
      <c r="D3" s="11" t="s">
        <v>27</v>
      </c>
      <c r="E3" s="11"/>
      <c r="G3" s="14" t="s">
        <v>28</v>
      </c>
      <c r="H3" s="3" t="s">
        <v>37</v>
      </c>
      <c r="I3" s="14" t="s">
        <v>38</v>
      </c>
      <c r="K3" s="3" t="s">
        <v>31</v>
      </c>
      <c r="L3" s="3">
        <v>10</v>
      </c>
      <c r="M3" s="3" t="s">
        <v>32</v>
      </c>
      <c r="N3" s="3" t="s">
        <v>33</v>
      </c>
      <c r="O3" s="21" t="s">
        <v>34</v>
      </c>
      <c r="P3" s="22">
        <v>0.13</v>
      </c>
      <c r="Q3" s="28">
        <v>152.212389380531</v>
      </c>
      <c r="R3" s="29">
        <v>1522.12389380531</v>
      </c>
      <c r="S3" s="29">
        <v>172</v>
      </c>
      <c r="T3" s="29">
        <v>1720</v>
      </c>
      <c r="U3" s="30">
        <v>197.87610619469</v>
      </c>
      <c r="V3" s="30">
        <f t="shared" ref="V3:V20" si="0">S3/(1+P3)*P3*L3</f>
        <v>197.87610619469</v>
      </c>
      <c r="W3" s="31">
        <f>V3-U3</f>
        <v>3.12638803734444e-13</v>
      </c>
      <c r="X3" s="3" t="s">
        <v>35</v>
      </c>
      <c r="Y3" s="3" t="s">
        <v>35</v>
      </c>
      <c r="Z3" s="38" t="s">
        <v>36</v>
      </c>
      <c r="AB3" s="39" t="s">
        <v>5</v>
      </c>
      <c r="AC3" s="39" t="s">
        <v>39</v>
      </c>
    </row>
    <row r="4" s="3" customFormat="1" spans="1:26">
      <c r="A4" s="11">
        <v>45090</v>
      </c>
      <c r="B4" s="11"/>
      <c r="C4" s="12" t="s">
        <v>27</v>
      </c>
      <c r="D4" s="11" t="s">
        <v>27</v>
      </c>
      <c r="E4" s="11"/>
      <c r="G4" s="14" t="s">
        <v>28</v>
      </c>
      <c r="H4" s="3" t="s">
        <v>40</v>
      </c>
      <c r="I4" s="3" t="s">
        <v>41</v>
      </c>
      <c r="K4" s="3" t="s">
        <v>42</v>
      </c>
      <c r="L4" s="3">
        <v>5</v>
      </c>
      <c r="M4" s="3" t="s">
        <v>32</v>
      </c>
      <c r="N4" s="3" t="s">
        <v>33</v>
      </c>
      <c r="O4" s="21" t="s">
        <v>34</v>
      </c>
      <c r="P4" s="22">
        <v>0.13</v>
      </c>
      <c r="Q4" s="28">
        <v>64.6017699115044</v>
      </c>
      <c r="R4" s="29">
        <v>323.008849557522</v>
      </c>
      <c r="S4" s="29">
        <v>73</v>
      </c>
      <c r="T4" s="29">
        <v>365</v>
      </c>
      <c r="U4" s="30">
        <v>41.9911504424778</v>
      </c>
      <c r="V4" s="30">
        <f t="shared" si="0"/>
        <v>41.9911504424779</v>
      </c>
      <c r="W4" s="31">
        <f>V4-U4</f>
        <v>7.105427357601e-14</v>
      </c>
      <c r="X4" s="3" t="s">
        <v>35</v>
      </c>
      <c r="Y4" s="3" t="s">
        <v>35</v>
      </c>
      <c r="Z4" s="38" t="s">
        <v>36</v>
      </c>
    </row>
    <row r="5" s="3" customFormat="1" spans="1:200">
      <c r="A5" s="11">
        <v>45090</v>
      </c>
      <c r="B5" s="11"/>
      <c r="C5" s="12" t="s">
        <v>27</v>
      </c>
      <c r="D5" s="11" t="s">
        <v>27</v>
      </c>
      <c r="E5" s="11"/>
      <c r="G5" s="14" t="s">
        <v>28</v>
      </c>
      <c r="H5" s="3" t="s">
        <v>43</v>
      </c>
      <c r="I5" s="3" t="s">
        <v>44</v>
      </c>
      <c r="K5" s="3" t="s">
        <v>42</v>
      </c>
      <c r="L5" s="3">
        <v>6</v>
      </c>
      <c r="M5" s="3" t="s">
        <v>32</v>
      </c>
      <c r="N5" s="3" t="s">
        <v>33</v>
      </c>
      <c r="O5" s="21" t="s">
        <v>34</v>
      </c>
      <c r="P5" s="22">
        <v>0.13</v>
      </c>
      <c r="Q5" s="28">
        <v>380.530973451327</v>
      </c>
      <c r="R5" s="29">
        <v>2283.18584070796</v>
      </c>
      <c r="S5" s="29">
        <v>430</v>
      </c>
      <c r="T5" s="29">
        <v>2580</v>
      </c>
      <c r="U5" s="30">
        <v>296.814159292035</v>
      </c>
      <c r="V5" s="30">
        <f t="shared" si="0"/>
        <v>296.814159292035</v>
      </c>
      <c r="W5" s="31">
        <f t="shared" ref="W5:W20" si="1">U5-V5</f>
        <v>0</v>
      </c>
      <c r="X5" s="3" t="s">
        <v>35</v>
      </c>
      <c r="Y5" s="3" t="s">
        <v>35</v>
      </c>
      <c r="Z5" s="38" t="s">
        <v>36</v>
      </c>
      <c r="AB5" s="39" t="s">
        <v>45</v>
      </c>
      <c r="AC5" s="39" t="s">
        <v>46</v>
      </c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="3" customFormat="1" spans="1:200">
      <c r="A6" s="11">
        <v>45090</v>
      </c>
      <c r="B6" s="11"/>
      <c r="C6" s="12" t="s">
        <v>27</v>
      </c>
      <c r="D6" s="11" t="s">
        <v>27</v>
      </c>
      <c r="E6" s="11"/>
      <c r="G6" s="14" t="s">
        <v>28</v>
      </c>
      <c r="H6" s="3" t="s">
        <v>43</v>
      </c>
      <c r="I6" s="3" t="s">
        <v>47</v>
      </c>
      <c r="K6" s="3" t="s">
        <v>42</v>
      </c>
      <c r="L6" s="3">
        <v>2</v>
      </c>
      <c r="M6" s="3" t="s">
        <v>32</v>
      </c>
      <c r="N6" s="3" t="s">
        <v>33</v>
      </c>
      <c r="O6" s="21" t="s">
        <v>34</v>
      </c>
      <c r="P6" s="22">
        <v>0.13</v>
      </c>
      <c r="Q6" s="28">
        <v>303.53982300885</v>
      </c>
      <c r="R6" s="29">
        <v>607.079646017699</v>
      </c>
      <c r="S6" s="29">
        <v>343</v>
      </c>
      <c r="T6" s="29">
        <v>686</v>
      </c>
      <c r="U6" s="30">
        <v>78.9203539823009</v>
      </c>
      <c r="V6" s="30">
        <f t="shared" si="0"/>
        <v>78.9203539823009</v>
      </c>
      <c r="W6" s="31">
        <f t="shared" si="1"/>
        <v>0</v>
      </c>
      <c r="X6" s="3" t="s">
        <v>35</v>
      </c>
      <c r="Y6" s="3" t="s">
        <v>35</v>
      </c>
      <c r="Z6" s="38" t="s">
        <v>36</v>
      </c>
      <c r="AB6" s="39" t="s">
        <v>48</v>
      </c>
      <c r="AC6" s="39" t="s">
        <v>49</v>
      </c>
      <c r="AD6" s="39" t="s">
        <v>50</v>
      </c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</row>
    <row r="7" s="3" customFormat="1" spans="1:200">
      <c r="A7" s="11">
        <v>45090</v>
      </c>
      <c r="B7" s="11"/>
      <c r="C7" s="12" t="s">
        <v>27</v>
      </c>
      <c r="D7" s="11" t="s">
        <v>27</v>
      </c>
      <c r="E7" s="11"/>
      <c r="G7" s="14" t="s">
        <v>28</v>
      </c>
      <c r="H7" s="3" t="s">
        <v>51</v>
      </c>
      <c r="I7" s="3" t="s">
        <v>52</v>
      </c>
      <c r="K7" s="3" t="s">
        <v>31</v>
      </c>
      <c r="L7" s="3">
        <v>1</v>
      </c>
      <c r="M7" s="3" t="s">
        <v>32</v>
      </c>
      <c r="N7" s="3" t="s">
        <v>33</v>
      </c>
      <c r="O7" s="21" t="s">
        <v>34</v>
      </c>
      <c r="P7" s="22">
        <v>0.13</v>
      </c>
      <c r="Q7" s="28">
        <v>508.849557522124</v>
      </c>
      <c r="R7" s="29">
        <v>508.849557522124</v>
      </c>
      <c r="S7" s="29">
        <v>575</v>
      </c>
      <c r="T7" s="29">
        <v>575</v>
      </c>
      <c r="U7" s="30">
        <v>66.1504424778761</v>
      </c>
      <c r="V7" s="30">
        <f t="shared" si="0"/>
        <v>66.1504424778761</v>
      </c>
      <c r="W7" s="31">
        <f t="shared" si="1"/>
        <v>0</v>
      </c>
      <c r="X7" s="3" t="s">
        <v>35</v>
      </c>
      <c r="Y7" s="3" t="s">
        <v>35</v>
      </c>
      <c r="Z7" s="38" t="s">
        <v>36</v>
      </c>
      <c r="AB7" s="3">
        <v>48.6725663716814</v>
      </c>
      <c r="AC7" s="40">
        <v>48.6725663716814</v>
      </c>
      <c r="AD7" s="40">
        <v>48.6725663716814</v>
      </c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</row>
    <row r="8" s="3" customFormat="1" spans="1:200">
      <c r="A8" s="11">
        <v>45217</v>
      </c>
      <c r="B8" s="11"/>
      <c r="C8" s="12" t="s">
        <v>27</v>
      </c>
      <c r="D8" s="11" t="s">
        <v>27</v>
      </c>
      <c r="E8" s="14"/>
      <c r="G8" s="3" t="s">
        <v>236</v>
      </c>
      <c r="H8" s="3" t="s">
        <v>237</v>
      </c>
      <c r="I8" s="3" t="s">
        <v>238</v>
      </c>
      <c r="K8" s="14" t="s">
        <v>73</v>
      </c>
      <c r="L8" s="3">
        <v>1</v>
      </c>
      <c r="M8" s="3" t="s">
        <v>32</v>
      </c>
      <c r="N8" s="14" t="s">
        <v>33</v>
      </c>
      <c r="O8" s="21" t="s">
        <v>34</v>
      </c>
      <c r="P8" s="22">
        <v>0.13</v>
      </c>
      <c r="Q8" s="28">
        <v>751.327433628319</v>
      </c>
      <c r="R8" s="29">
        <v>751.327433628319</v>
      </c>
      <c r="S8" s="29">
        <v>849</v>
      </c>
      <c r="T8" s="29">
        <v>849</v>
      </c>
      <c r="U8" s="30">
        <v>97.6725663716813</v>
      </c>
      <c r="V8" s="30">
        <f t="shared" si="0"/>
        <v>97.6725663716814</v>
      </c>
      <c r="W8" s="31">
        <f t="shared" si="1"/>
        <v>0</v>
      </c>
      <c r="X8" s="14" t="s">
        <v>35</v>
      </c>
      <c r="Y8" s="14" t="s">
        <v>35</v>
      </c>
      <c r="Z8" s="3" t="s">
        <v>239</v>
      </c>
      <c r="AB8" s="39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</row>
    <row r="9" s="3" customFormat="1" spans="1:200">
      <c r="A9" s="11">
        <v>45265</v>
      </c>
      <c r="B9" s="11"/>
      <c r="C9" s="12" t="s">
        <v>27</v>
      </c>
      <c r="D9" s="11" t="s">
        <v>27</v>
      </c>
      <c r="G9" s="3" t="s">
        <v>236</v>
      </c>
      <c r="H9" s="3" t="s">
        <v>369</v>
      </c>
      <c r="I9" s="3" t="s">
        <v>370</v>
      </c>
      <c r="K9" s="14" t="s">
        <v>73</v>
      </c>
      <c r="L9" s="3">
        <v>1</v>
      </c>
      <c r="M9" s="14" t="s">
        <v>32</v>
      </c>
      <c r="N9" s="14" t="s">
        <v>33</v>
      </c>
      <c r="O9" s="21" t="s">
        <v>34</v>
      </c>
      <c r="P9" s="22">
        <v>0.13</v>
      </c>
      <c r="Q9" s="28">
        <v>353.097345132743</v>
      </c>
      <c r="R9" s="29">
        <v>353.097345132743</v>
      </c>
      <c r="S9" s="29">
        <v>399</v>
      </c>
      <c r="T9" s="29">
        <v>399</v>
      </c>
      <c r="U9" s="30">
        <v>45.9026548672566</v>
      </c>
      <c r="V9" s="30">
        <f t="shared" si="0"/>
        <v>45.9026548672566</v>
      </c>
      <c r="W9" s="31">
        <f t="shared" si="1"/>
        <v>0</v>
      </c>
      <c r="X9" s="14" t="s">
        <v>35</v>
      </c>
      <c r="Y9" s="3" t="s">
        <v>35</v>
      </c>
      <c r="Z9" s="3" t="s">
        <v>116</v>
      </c>
      <c r="AB9" s="3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</row>
    <row r="10" s="3" customFormat="1" spans="1:200">
      <c r="A10" s="11">
        <v>45342</v>
      </c>
      <c r="B10" s="11"/>
      <c r="C10" s="12" t="s">
        <v>27</v>
      </c>
      <c r="D10" s="11" t="s">
        <v>27</v>
      </c>
      <c r="G10" s="3" t="s">
        <v>236</v>
      </c>
      <c r="H10" s="3" t="s">
        <v>407</v>
      </c>
      <c r="I10" s="3" t="s">
        <v>408</v>
      </c>
      <c r="K10" s="3" t="s">
        <v>42</v>
      </c>
      <c r="L10" s="3">
        <v>1</v>
      </c>
      <c r="M10" s="14" t="s">
        <v>32</v>
      </c>
      <c r="N10" s="14" t="s">
        <v>33</v>
      </c>
      <c r="O10" s="21" t="s">
        <v>34</v>
      </c>
      <c r="P10" s="22">
        <v>0.13</v>
      </c>
      <c r="Q10" s="28">
        <v>441.59</v>
      </c>
      <c r="R10" s="29">
        <f t="shared" ref="R10" si="2">Q10*L10</f>
        <v>441.59</v>
      </c>
      <c r="S10" s="29">
        <v>499</v>
      </c>
      <c r="T10" s="29">
        <v>499</v>
      </c>
      <c r="U10" s="30">
        <f t="shared" ref="U10:U11" si="3">T10-R10</f>
        <v>57.41</v>
      </c>
      <c r="V10" s="30">
        <f t="shared" si="0"/>
        <v>57.4070796460177</v>
      </c>
      <c r="W10" s="31">
        <f t="shared" si="1"/>
        <v>0.0029203539823186</v>
      </c>
      <c r="X10" s="14" t="s">
        <v>35</v>
      </c>
      <c r="Y10" s="14" t="s">
        <v>35</v>
      </c>
      <c r="Z10" s="3" t="s">
        <v>116</v>
      </c>
      <c r="AA10" s="14" t="s">
        <v>1205</v>
      </c>
      <c r="AB10" s="39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</row>
    <row r="11" s="3" customFormat="1" spans="1:200">
      <c r="A11" s="11">
        <v>45342</v>
      </c>
      <c r="B11" s="11"/>
      <c r="C11" s="12" t="s">
        <v>27</v>
      </c>
      <c r="D11" s="11" t="s">
        <v>27</v>
      </c>
      <c r="G11" s="3" t="s">
        <v>236</v>
      </c>
      <c r="H11" s="3" t="s">
        <v>411</v>
      </c>
      <c r="K11" s="3" t="s">
        <v>42</v>
      </c>
      <c r="L11" s="3">
        <v>6</v>
      </c>
      <c r="M11" s="14" t="s">
        <v>32</v>
      </c>
      <c r="N11" s="14" t="s">
        <v>33</v>
      </c>
      <c r="O11" s="21" t="s">
        <v>34</v>
      </c>
      <c r="P11" s="22">
        <v>0.13</v>
      </c>
      <c r="Q11" s="28">
        <f t="shared" ref="Q11" si="4">S11/(1+P11)</f>
        <v>123.008849557522</v>
      </c>
      <c r="R11" s="32">
        <v>738.06</v>
      </c>
      <c r="S11" s="29">
        <v>139</v>
      </c>
      <c r="T11" s="29">
        <f t="shared" ref="T11" si="5">S11*L11</f>
        <v>834</v>
      </c>
      <c r="U11" s="30">
        <f t="shared" si="3"/>
        <v>95.9400000000001</v>
      </c>
      <c r="V11" s="30">
        <f t="shared" si="0"/>
        <v>95.9469026548673</v>
      </c>
      <c r="W11" s="31">
        <f t="shared" si="1"/>
        <v>-0.00690265486721842</v>
      </c>
      <c r="X11" s="14" t="s">
        <v>35</v>
      </c>
      <c r="Y11" s="14" t="s">
        <v>35</v>
      </c>
      <c r="Z11" s="3" t="s">
        <v>116</v>
      </c>
      <c r="AB11" s="39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</row>
    <row r="12" s="3" customFormat="1" spans="1:200">
      <c r="A12" s="11">
        <v>45357</v>
      </c>
      <c r="B12" s="11"/>
      <c r="C12" s="12" t="s">
        <v>27</v>
      </c>
      <c r="D12" s="11" t="s">
        <v>27</v>
      </c>
      <c r="G12" s="3" t="s">
        <v>236</v>
      </c>
      <c r="H12" s="3" t="s">
        <v>459</v>
      </c>
      <c r="I12" s="3" t="s">
        <v>460</v>
      </c>
      <c r="K12" s="14" t="s">
        <v>73</v>
      </c>
      <c r="L12" s="3">
        <v>1</v>
      </c>
      <c r="M12" s="14" t="s">
        <v>32</v>
      </c>
      <c r="N12" s="14" t="s">
        <v>33</v>
      </c>
      <c r="O12" s="21" t="s">
        <v>34</v>
      </c>
      <c r="P12" s="22">
        <v>0.13</v>
      </c>
      <c r="Q12" s="28">
        <v>751.327433628319</v>
      </c>
      <c r="R12" s="29">
        <v>751.327433628319</v>
      </c>
      <c r="S12" s="29">
        <v>849</v>
      </c>
      <c r="T12" s="29">
        <v>849</v>
      </c>
      <c r="U12" s="30">
        <v>97.6725663716813</v>
      </c>
      <c r="V12" s="30">
        <f t="shared" si="0"/>
        <v>97.6725663716814</v>
      </c>
      <c r="W12" s="31">
        <f t="shared" si="1"/>
        <v>0</v>
      </c>
      <c r="X12" s="3" t="s">
        <v>35</v>
      </c>
      <c r="Y12" s="3" t="s">
        <v>35</v>
      </c>
      <c r="Z12" s="3" t="s">
        <v>116</v>
      </c>
      <c r="AA12" s="14" t="s">
        <v>461</v>
      </c>
      <c r="AB12" s="39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</row>
    <row r="13" s="4" customFormat="1" spans="1:50">
      <c r="A13" s="15">
        <v>45435</v>
      </c>
      <c r="B13" s="15"/>
      <c r="C13" s="7" t="s">
        <v>27</v>
      </c>
      <c r="D13" s="15" t="s">
        <v>27</v>
      </c>
      <c r="F13" s="16"/>
      <c r="G13" s="16" t="s">
        <v>236</v>
      </c>
      <c r="H13" s="4" t="s">
        <v>615</v>
      </c>
      <c r="I13" s="19" t="s">
        <v>616</v>
      </c>
      <c r="K13" s="19" t="s">
        <v>42</v>
      </c>
      <c r="L13" s="4">
        <v>2</v>
      </c>
      <c r="M13" s="19" t="s">
        <v>617</v>
      </c>
      <c r="N13" s="4" t="s">
        <v>33</v>
      </c>
      <c r="O13" s="23" t="s">
        <v>34</v>
      </c>
      <c r="P13" s="24">
        <v>0.13</v>
      </c>
      <c r="Q13" s="33">
        <v>5.30973451327434</v>
      </c>
      <c r="R13" s="34">
        <v>10.6194690265487</v>
      </c>
      <c r="S13" s="34">
        <v>6</v>
      </c>
      <c r="T13" s="34">
        <v>12</v>
      </c>
      <c r="U13" s="33">
        <v>1.38053097345133</v>
      </c>
      <c r="V13" s="35">
        <f t="shared" si="0"/>
        <v>1.38053097345133</v>
      </c>
      <c r="W13" s="36">
        <f t="shared" si="1"/>
        <v>0</v>
      </c>
      <c r="X13" s="1" t="s">
        <v>35</v>
      </c>
      <c r="Y13" s="10" t="s">
        <v>35</v>
      </c>
      <c r="Z13" s="10" t="s">
        <v>116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="4" customFormat="1" spans="1:50">
      <c r="A14" s="15">
        <v>45435</v>
      </c>
      <c r="B14" s="15"/>
      <c r="C14" s="7" t="s">
        <v>27</v>
      </c>
      <c r="D14" s="15" t="s">
        <v>27</v>
      </c>
      <c r="F14" s="16"/>
      <c r="G14" s="16" t="s">
        <v>236</v>
      </c>
      <c r="H14" s="4" t="s">
        <v>618</v>
      </c>
      <c r="I14" s="19" t="s">
        <v>619</v>
      </c>
      <c r="K14" s="19" t="s">
        <v>42</v>
      </c>
      <c r="L14" s="4">
        <v>2</v>
      </c>
      <c r="M14" s="19" t="s">
        <v>620</v>
      </c>
      <c r="N14" s="4" t="s">
        <v>33</v>
      </c>
      <c r="O14" s="23" t="s">
        <v>34</v>
      </c>
      <c r="P14" s="24">
        <v>0.13</v>
      </c>
      <c r="Q14" s="33">
        <v>30</v>
      </c>
      <c r="R14" s="34">
        <v>60</v>
      </c>
      <c r="S14" s="34">
        <v>33.9</v>
      </c>
      <c r="T14" s="34">
        <v>67.8</v>
      </c>
      <c r="U14" s="33">
        <v>7.8</v>
      </c>
      <c r="V14" s="35">
        <f t="shared" si="0"/>
        <v>7.8</v>
      </c>
      <c r="W14" s="36">
        <f t="shared" si="1"/>
        <v>0</v>
      </c>
      <c r="X14" s="1"/>
      <c r="Y14" s="1"/>
      <c r="Z14" s="10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="4" customFormat="1" spans="1:50">
      <c r="A15" s="15">
        <v>45435</v>
      </c>
      <c r="B15" s="15"/>
      <c r="C15" s="7" t="s">
        <v>27</v>
      </c>
      <c r="D15" s="15" t="s">
        <v>27</v>
      </c>
      <c r="F15" s="16"/>
      <c r="G15" s="16" t="s">
        <v>236</v>
      </c>
      <c r="H15" s="4" t="s">
        <v>621</v>
      </c>
      <c r="I15" s="19" t="s">
        <v>622</v>
      </c>
      <c r="K15" s="19" t="s">
        <v>42</v>
      </c>
      <c r="L15" s="4">
        <v>10</v>
      </c>
      <c r="M15" s="19" t="s">
        <v>617</v>
      </c>
      <c r="N15" s="4" t="s">
        <v>33</v>
      </c>
      <c r="O15" s="23" t="s">
        <v>34</v>
      </c>
      <c r="P15" s="24">
        <v>0.13</v>
      </c>
      <c r="Q15" s="33">
        <v>0.945132743362832</v>
      </c>
      <c r="R15" s="34">
        <v>9.45132743362832</v>
      </c>
      <c r="S15" s="34">
        <v>1.068</v>
      </c>
      <c r="T15" s="34">
        <v>10.68</v>
      </c>
      <c r="U15" s="33">
        <v>1.22867256637168</v>
      </c>
      <c r="V15" s="35">
        <f t="shared" si="0"/>
        <v>1.22867256637168</v>
      </c>
      <c r="W15" s="36">
        <f t="shared" si="1"/>
        <v>-1.99840144432528e-15</v>
      </c>
      <c r="X15" s="1"/>
      <c r="Y15" s="1"/>
      <c r="Z15" s="10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="4" customFormat="1" spans="1:50">
      <c r="A16" s="15">
        <v>45435</v>
      </c>
      <c r="B16" s="15"/>
      <c r="C16" s="7" t="s">
        <v>27</v>
      </c>
      <c r="D16" s="15" t="s">
        <v>27</v>
      </c>
      <c r="F16" s="16"/>
      <c r="G16" s="16" t="s">
        <v>236</v>
      </c>
      <c r="H16" s="4" t="s">
        <v>623</v>
      </c>
      <c r="I16" s="19" t="s">
        <v>624</v>
      </c>
      <c r="K16" s="19" t="s">
        <v>42</v>
      </c>
      <c r="L16" s="4">
        <v>5</v>
      </c>
      <c r="M16" s="19" t="s">
        <v>32</v>
      </c>
      <c r="N16" s="4" t="s">
        <v>33</v>
      </c>
      <c r="O16" s="23" t="s">
        <v>34</v>
      </c>
      <c r="P16" s="24">
        <v>0.13</v>
      </c>
      <c r="Q16" s="33">
        <v>67.0477876106195</v>
      </c>
      <c r="R16" s="34">
        <v>335.238938053097</v>
      </c>
      <c r="S16" s="34">
        <v>75.764</v>
      </c>
      <c r="T16" s="34">
        <v>378.82</v>
      </c>
      <c r="U16" s="33">
        <v>43.5810619469027</v>
      </c>
      <c r="V16" s="35">
        <f t="shared" si="0"/>
        <v>43.5810619469027</v>
      </c>
      <c r="W16" s="36">
        <f t="shared" si="1"/>
        <v>0</v>
      </c>
      <c r="X16" s="1"/>
      <c r="Y16" s="1"/>
      <c r="Z16" s="10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="4" customFormat="1" spans="1:50">
      <c r="A17" s="15">
        <v>45435</v>
      </c>
      <c r="B17" s="15"/>
      <c r="C17" s="7" t="s">
        <v>27</v>
      </c>
      <c r="D17" s="15" t="s">
        <v>27</v>
      </c>
      <c r="F17" s="16"/>
      <c r="G17" s="16" t="s">
        <v>236</v>
      </c>
      <c r="H17" s="4" t="s">
        <v>625</v>
      </c>
      <c r="I17" s="4" t="s">
        <v>626</v>
      </c>
      <c r="K17" s="19" t="s">
        <v>42</v>
      </c>
      <c r="L17" s="4">
        <v>2</v>
      </c>
      <c r="M17" s="19" t="s">
        <v>620</v>
      </c>
      <c r="N17" s="4" t="s">
        <v>33</v>
      </c>
      <c r="O17" s="23" t="s">
        <v>34</v>
      </c>
      <c r="P17" s="24">
        <v>0.13</v>
      </c>
      <c r="Q17" s="33">
        <v>41.5044247787611</v>
      </c>
      <c r="R17" s="34">
        <v>83.0088495575221</v>
      </c>
      <c r="S17" s="34">
        <v>46.9</v>
      </c>
      <c r="T17" s="34">
        <v>93.8</v>
      </c>
      <c r="U17" s="33">
        <v>10.7911504424779</v>
      </c>
      <c r="V17" s="35">
        <f t="shared" si="0"/>
        <v>10.7911504424779</v>
      </c>
      <c r="W17" s="36">
        <f t="shared" si="1"/>
        <v>0</v>
      </c>
      <c r="X17" s="1"/>
      <c r="Y17" s="1"/>
      <c r="Z17" s="10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="4" customFormat="1" spans="1:50">
      <c r="A18" s="15">
        <v>45435</v>
      </c>
      <c r="B18" s="15"/>
      <c r="C18" s="7" t="s">
        <v>27</v>
      </c>
      <c r="D18" s="15" t="s">
        <v>27</v>
      </c>
      <c r="F18" s="16"/>
      <c r="G18" s="16" t="s">
        <v>236</v>
      </c>
      <c r="H18" s="4" t="s">
        <v>627</v>
      </c>
      <c r="I18" s="19" t="s">
        <v>628</v>
      </c>
      <c r="K18" s="19" t="s">
        <v>42</v>
      </c>
      <c r="L18" s="4">
        <v>1</v>
      </c>
      <c r="M18" s="19" t="s">
        <v>620</v>
      </c>
      <c r="N18" s="4" t="s">
        <v>33</v>
      </c>
      <c r="O18" s="23" t="s">
        <v>34</v>
      </c>
      <c r="P18" s="24">
        <v>0.13</v>
      </c>
      <c r="Q18" s="33">
        <v>58.0530973451327</v>
      </c>
      <c r="R18" s="34">
        <v>58.0530973451327</v>
      </c>
      <c r="S18" s="34">
        <v>65.6</v>
      </c>
      <c r="T18" s="34">
        <v>65.6</v>
      </c>
      <c r="U18" s="33">
        <v>7.54690265486725</v>
      </c>
      <c r="V18" s="35">
        <f t="shared" si="0"/>
        <v>7.54690265486726</v>
      </c>
      <c r="W18" s="36">
        <f t="shared" si="1"/>
        <v>0</v>
      </c>
      <c r="X18" s="1"/>
      <c r="Y18" s="1"/>
      <c r="Z18" s="10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="4" customFormat="1" spans="1:50">
      <c r="A19" s="15">
        <v>45474</v>
      </c>
      <c r="B19" s="15"/>
      <c r="C19" s="7" t="s">
        <v>27</v>
      </c>
      <c r="D19" s="15" t="s">
        <v>27</v>
      </c>
      <c r="E19" s="15"/>
      <c r="F19" s="16"/>
      <c r="G19" s="17" t="s">
        <v>463</v>
      </c>
      <c r="H19" s="4" t="s">
        <v>43</v>
      </c>
      <c r="I19" s="4" t="s">
        <v>47</v>
      </c>
      <c r="K19" s="4" t="s">
        <v>42</v>
      </c>
      <c r="L19" s="4">
        <v>1</v>
      </c>
      <c r="M19" s="4" t="s">
        <v>32</v>
      </c>
      <c r="N19" s="4" t="s">
        <v>33</v>
      </c>
      <c r="O19" s="23" t="s">
        <v>34</v>
      </c>
      <c r="P19" s="24">
        <v>0.13</v>
      </c>
      <c r="Q19" s="33">
        <v>303.53982300885</v>
      </c>
      <c r="R19" s="34">
        <v>303.53982300885</v>
      </c>
      <c r="S19" s="34">
        <v>343</v>
      </c>
      <c r="T19" s="34">
        <v>343</v>
      </c>
      <c r="U19" s="33">
        <v>39.4601769911504</v>
      </c>
      <c r="V19" s="35">
        <f t="shared" si="0"/>
        <v>39.4601769911504</v>
      </c>
      <c r="W19" s="36">
        <f t="shared" si="1"/>
        <v>0</v>
      </c>
      <c r="X19" s="4" t="s">
        <v>35</v>
      </c>
      <c r="Y19" s="4" t="s">
        <v>35</v>
      </c>
      <c r="Z19" s="41" t="s">
        <v>1206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="4" customFormat="1" spans="1:50">
      <c r="A20" s="18">
        <v>45481</v>
      </c>
      <c r="C20" s="7" t="s">
        <v>27</v>
      </c>
      <c r="D20" s="15" t="s">
        <v>27</v>
      </c>
      <c r="F20" s="16"/>
      <c r="G20" s="17" t="s">
        <v>236</v>
      </c>
      <c r="H20" s="19" t="s">
        <v>237</v>
      </c>
      <c r="I20" s="19" t="s">
        <v>702</v>
      </c>
      <c r="K20" s="4" t="s">
        <v>611</v>
      </c>
      <c r="L20" s="4">
        <v>1</v>
      </c>
      <c r="M20" s="19" t="s">
        <v>32</v>
      </c>
      <c r="N20" s="19" t="s">
        <v>33</v>
      </c>
      <c r="O20" s="23" t="s">
        <v>34</v>
      </c>
      <c r="P20" s="24">
        <v>0.13</v>
      </c>
      <c r="Q20" s="33">
        <v>662.83185840708</v>
      </c>
      <c r="R20" s="34">
        <v>662.83185840708</v>
      </c>
      <c r="S20" s="34">
        <v>749</v>
      </c>
      <c r="T20" s="34">
        <v>749</v>
      </c>
      <c r="U20" s="33">
        <v>86.1681415929203</v>
      </c>
      <c r="V20" s="35">
        <f t="shared" si="0"/>
        <v>86.1681415929204</v>
      </c>
      <c r="W20" s="36">
        <f t="shared" si="1"/>
        <v>0</v>
      </c>
      <c r="X20" s="4" t="s">
        <v>35</v>
      </c>
      <c r="Y20" s="4" t="s">
        <v>35</v>
      </c>
      <c r="Z20" s="19" t="s">
        <v>116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</sheetData>
  <mergeCells count="3">
    <mergeCell ref="X13:X18"/>
    <mergeCell ref="Y13:Y18"/>
    <mergeCell ref="Z13:Z18"/>
  </mergeCells>
  <dataValidations count="3">
    <dataValidation type="list" allowBlank="1" showInputMessage="1" showErrorMessage="1" sqref="C2:C20">
      <formula1>"原材料,办公用品,固定资产"</formula1>
    </dataValidation>
    <dataValidation type="list" allowBlank="1" showInputMessage="1" showErrorMessage="1" sqref="D2:D20">
      <formula1>"光学,机械,电子,办公用品,工具,辅料"</formula1>
    </dataValidation>
    <dataValidation type="list" allowBlank="1" showInputMessage="1" showErrorMessage="1" sqref="O2:O20">
      <formula1>"专票,普票,进口专票"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总台账</vt:lpstr>
      <vt:lpstr>设备固定资产类</vt:lpstr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PHILIPS</cp:lastModifiedBy>
  <dcterms:created xsi:type="dcterms:W3CDTF">2006-09-16T00:00:00Z</dcterms:created>
  <dcterms:modified xsi:type="dcterms:W3CDTF">2025-04-25T02:24:21Z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ECFB21395D694146B519525E77DE23C3_12</vt:lpwstr>
  </property>
  <property fmtid="{D5CDD505-2E9C-101B-9397-08002B2CF9AE}" pid="3" name="KSOProductBuildVer">
    <vt:lpwstr>2052-12.1.0.20784</vt:lpwstr>
  </property>
</Properties>
</file>